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0730" windowHeight="11760" activeTab="6"/>
  </bookViews>
  <sheets>
    <sheet name="Разд 2" sheetId="2" r:id="rId1"/>
    <sheet name="Разд 3" sheetId="3" r:id="rId2"/>
    <sheet name="разд. 4" sheetId="6" r:id="rId3"/>
    <sheet name="Разд 5" sheetId="4" r:id="rId4"/>
    <sheet name="Разд 7 с доп" sheetId="5" r:id="rId5"/>
    <sheet name="разд. 6 (9)" sheetId="7" r:id="rId6"/>
    <sheet name="Разд 10" sheetId="1" r:id="rId7"/>
  </sheets>
  <definedNames>
    <definedName name="_xlnm._FilterDatabase" localSheetId="6" hidden="1">'Разд 10'!$A$9:$C$415</definedName>
    <definedName name="_xlnm._FilterDatabase" localSheetId="0" hidden="1">'Разд 2'!$A$8:$C$335</definedName>
    <definedName name="_xlnm._FilterDatabase" localSheetId="1" hidden="1">'Разд 3'!$A$10:$C$178</definedName>
    <definedName name="_xlnm._FilterDatabase" localSheetId="3" hidden="1">'Разд 5'!$A$8:$C$399</definedName>
    <definedName name="_xlnm._FilterDatabase" localSheetId="4" hidden="1">'Разд 7 с доп'!$A$8:$C$254</definedName>
    <definedName name="Z_5D530BB9_450F_4413_AE65_53D48B1E5D63_.wvu.Cols" localSheetId="6" hidden="1">'Разд 10'!#REF!,'Разд 10'!#REF!,'Разд 10'!#REF!</definedName>
    <definedName name="Z_5D530BB9_450F_4413_AE65_53D48B1E5D63_.wvu.Cols" localSheetId="1" hidden="1">'Разд 3'!#REF!</definedName>
    <definedName name="Z_5D530BB9_450F_4413_AE65_53D48B1E5D63_.wvu.Cols" localSheetId="3" hidden="1">'Разд 5'!#REF!,'Разд 5'!#REF!</definedName>
    <definedName name="Z_5D530BB9_450F_4413_AE65_53D48B1E5D63_.wvu.Cols" localSheetId="4" hidden="1">'Разд 7 с доп'!#REF!,'Разд 7 с доп'!#REF!</definedName>
    <definedName name="Z_5D530BB9_450F_4413_AE65_53D48B1E5D63_.wvu.FilterData" localSheetId="6" hidden="1">'Разд 10'!$A$9:$C$415</definedName>
    <definedName name="Z_5D530BB9_450F_4413_AE65_53D48B1E5D63_.wvu.FilterData" localSheetId="0" hidden="1">'Разд 2'!$A$8:$C$335</definedName>
    <definedName name="Z_5D530BB9_450F_4413_AE65_53D48B1E5D63_.wvu.FilterData" localSheetId="1" hidden="1">'Разд 3'!$A$10:$C$178</definedName>
    <definedName name="Z_5D530BB9_450F_4413_AE65_53D48B1E5D63_.wvu.FilterData" localSheetId="3" hidden="1">'Разд 5'!$A$8:$C$399</definedName>
    <definedName name="Z_5D530BB9_450F_4413_AE65_53D48B1E5D63_.wvu.PrintArea" localSheetId="6" hidden="1">'Разд 10'!$A$1:$C$416</definedName>
    <definedName name="Z_5D530BB9_450F_4413_AE65_53D48B1E5D63_.wvu.PrintArea" localSheetId="0" hidden="1">'Разд 2'!$A$1:$C$339</definedName>
    <definedName name="Z_5D530BB9_450F_4413_AE65_53D48B1E5D63_.wvu.PrintArea" localSheetId="1" hidden="1">'Разд 3'!$A$1:$C$179</definedName>
    <definedName name="Z_5D530BB9_450F_4413_AE65_53D48B1E5D63_.wvu.PrintArea" localSheetId="3" hidden="1">'Разд 5'!$A$1:$C$399</definedName>
    <definedName name="Z_5D530BB9_450F_4413_AE65_53D48B1E5D63_.wvu.PrintTitles" localSheetId="6" hidden="1">'Разд 10'!$9:$12</definedName>
    <definedName name="Z_5D530BB9_450F_4413_AE65_53D48B1E5D63_.wvu.PrintTitles" localSheetId="0" hidden="1">'Разд 2'!$8:$11</definedName>
    <definedName name="Z_5D530BB9_450F_4413_AE65_53D48B1E5D63_.wvu.PrintTitles" localSheetId="1" hidden="1">'Разд 3'!$10:$12</definedName>
    <definedName name="Z_5D530BB9_450F_4413_AE65_53D48B1E5D63_.wvu.PrintTitles" localSheetId="3" hidden="1">'Разд 5'!$8:$11</definedName>
    <definedName name="Z_5D530BB9_450F_4413_AE65_53D48B1E5D63_.wvu.PrintTitles" localSheetId="4" hidden="1">'Разд 7 с доп'!$8:$11</definedName>
    <definedName name="Z_5D530BB9_450F_4413_AE65_53D48B1E5D63_.wvu.Rows" localSheetId="0" hidden="1">'Разд 2'!#REF!</definedName>
    <definedName name="Z_5D530BB9_450F_4413_AE65_53D48B1E5D63_.wvu.Rows" localSheetId="1" hidden="1">'Разд 3'!$5:$6</definedName>
    <definedName name="Z_5D530BB9_450F_4413_AE65_53D48B1E5D63_.wvu.Rows" localSheetId="3" hidden="1">'Разд 5'!#REF!</definedName>
    <definedName name="Z_5D530BB9_450F_4413_AE65_53D48B1E5D63_.wvu.Rows" localSheetId="4" hidden="1">'Разд 7 с доп'!#REF!,'Разд 7 с доп'!#REF!</definedName>
    <definedName name="Z_91265285_D226_4B0D_8F18_18C334FC7DDA_.wvu.Cols" localSheetId="6" hidden="1">'Разд 10'!#REF!,'Разд 10'!#REF!</definedName>
    <definedName name="Z_91265285_D226_4B0D_8F18_18C334FC7DDA_.wvu.Cols" localSheetId="0" hidden="1">'Разд 2'!#REF!,'Разд 2'!#REF!</definedName>
    <definedName name="Z_91265285_D226_4B0D_8F18_18C334FC7DDA_.wvu.Cols" localSheetId="1" hidden="1">'Разд 3'!#REF!,'Разд 3'!#REF!</definedName>
    <definedName name="Z_91265285_D226_4B0D_8F18_18C334FC7DDA_.wvu.Cols" localSheetId="3" hidden="1">'Разд 5'!#REF!,'Разд 5'!#REF!</definedName>
    <definedName name="Z_91265285_D226_4B0D_8F18_18C334FC7DDA_.wvu.Cols" localSheetId="4" hidden="1">'Разд 7 с доп'!#REF!,'Разд 7 с доп'!#REF!</definedName>
    <definedName name="Z_91265285_D226_4B0D_8F18_18C334FC7DDA_.wvu.FilterData" localSheetId="6" hidden="1">'Разд 10'!$A$9:$C$415</definedName>
    <definedName name="Z_91265285_D226_4B0D_8F18_18C334FC7DDA_.wvu.FilterData" localSheetId="0" hidden="1">'Разд 2'!$A$8:$C$335</definedName>
    <definedName name="Z_91265285_D226_4B0D_8F18_18C334FC7DDA_.wvu.FilterData" localSheetId="1" hidden="1">'Разд 3'!$A$10:$C$178</definedName>
    <definedName name="Z_91265285_D226_4B0D_8F18_18C334FC7DDA_.wvu.FilterData" localSheetId="3" hidden="1">'Разд 5'!$A$8:$C$399</definedName>
    <definedName name="Z_91265285_D226_4B0D_8F18_18C334FC7DDA_.wvu.FilterData" localSheetId="4" hidden="1">'Разд 7 с доп'!$A$8:$C$254</definedName>
    <definedName name="Z_91265285_D226_4B0D_8F18_18C334FC7DDA_.wvu.PrintArea" localSheetId="6" hidden="1">'Разд 10'!$A$1:$C$416</definedName>
    <definedName name="Z_91265285_D226_4B0D_8F18_18C334FC7DDA_.wvu.PrintArea" localSheetId="0" hidden="1">'Разд 2'!$A$1:$C$339</definedName>
    <definedName name="Z_91265285_D226_4B0D_8F18_18C334FC7DDA_.wvu.PrintArea" localSheetId="1" hidden="1">'Разд 3'!$A$1:$C$179</definedName>
    <definedName name="Z_91265285_D226_4B0D_8F18_18C334FC7DDA_.wvu.PrintArea" localSheetId="3" hidden="1">'Разд 5'!$A$1:$C$399</definedName>
    <definedName name="Z_91265285_D226_4B0D_8F18_18C334FC7DDA_.wvu.PrintTitles" localSheetId="6" hidden="1">'Разд 10'!$9:$12</definedName>
    <definedName name="Z_91265285_D226_4B0D_8F18_18C334FC7DDA_.wvu.PrintTitles" localSheetId="0" hidden="1">'Разд 2'!$8:$11</definedName>
    <definedName name="Z_91265285_D226_4B0D_8F18_18C334FC7DDA_.wvu.PrintTitles" localSheetId="1" hidden="1">'Разд 3'!$10:$12</definedName>
    <definedName name="Z_91265285_D226_4B0D_8F18_18C334FC7DDA_.wvu.PrintTitles" localSheetId="3" hidden="1">'Разд 5'!$8:$11</definedName>
    <definedName name="Z_91265285_D226_4B0D_8F18_18C334FC7DDA_.wvu.PrintTitles" localSheetId="4" hidden="1">'Разд 7 с доп'!$8:$11</definedName>
    <definedName name="Z_91265285_D226_4B0D_8F18_18C334FC7DDA_.wvu.Rows" localSheetId="0" hidden="1">'Разд 2'!#REF!</definedName>
    <definedName name="Z_91265285_D226_4B0D_8F18_18C334FC7DDA_.wvu.Rows" localSheetId="1" hidden="1">'Разд 3'!$5:$6</definedName>
    <definedName name="Z_91265285_D226_4B0D_8F18_18C334FC7DDA_.wvu.Rows" localSheetId="3" hidden="1">'Разд 5'!#REF!</definedName>
    <definedName name="_xlnm.Print_Titles" localSheetId="6">'Разд 10'!$9:$12</definedName>
    <definedName name="_xlnm.Print_Titles" localSheetId="0">'Разд 2'!$8:$11</definedName>
    <definedName name="_xlnm.Print_Titles" localSheetId="1">'Разд 3'!$10:$12</definedName>
    <definedName name="_xlnm.Print_Titles" localSheetId="3">'Разд 5'!$8:$11</definedName>
    <definedName name="_xlnm.Print_Titles" localSheetId="4">'Разд 7 с доп'!$8:$11</definedName>
    <definedName name="_xlnm.Print_Titles" localSheetId="2">'разд. 4'!$11:$14</definedName>
    <definedName name="_xlnm.Print_Titles" localSheetId="5">'разд. 6 (9)'!$12:$15</definedName>
  </definedNames>
  <calcPr calcId="191029"/>
</workbook>
</file>

<file path=xl/calcChain.xml><?xml version="1.0" encoding="utf-8"?>
<calcChain xmlns="http://schemas.openxmlformats.org/spreadsheetml/2006/main">
  <c r="E290" i="7" l="1"/>
  <c r="F290" i="7" s="1"/>
  <c r="H290" i="7" s="1"/>
  <c r="I290" i="7" s="1"/>
  <c r="F289" i="7"/>
  <c r="H289" i="7" s="1"/>
  <c r="E288" i="7"/>
  <c r="F288" i="7" s="1"/>
  <c r="H288" i="7" s="1"/>
  <c r="I288" i="7" s="1"/>
  <c r="F287" i="7"/>
  <c r="H287" i="7" s="1"/>
  <c r="E286" i="7"/>
  <c r="F286" i="7" s="1"/>
  <c r="H286" i="7" s="1"/>
  <c r="I286" i="7" s="1"/>
  <c r="F285" i="7"/>
  <c r="H285" i="7" s="1"/>
  <c r="E284" i="7"/>
  <c r="F284" i="7" s="1"/>
  <c r="H284" i="7" s="1"/>
  <c r="I284" i="7" s="1"/>
  <c r="F283" i="7"/>
  <c r="H283" i="7" s="1"/>
  <c r="E282" i="7"/>
  <c r="F282" i="7" s="1"/>
  <c r="H282" i="7" s="1"/>
  <c r="I282" i="7" s="1"/>
  <c r="F281" i="7"/>
  <c r="H281" i="7" s="1"/>
  <c r="E280" i="7"/>
  <c r="F280" i="7" s="1"/>
  <c r="H280" i="7" s="1"/>
  <c r="I280" i="7" s="1"/>
  <c r="F279" i="7"/>
  <c r="H279" i="7" s="1"/>
  <c r="E278" i="7"/>
  <c r="F278" i="7" s="1"/>
  <c r="H278" i="7" s="1"/>
  <c r="I278" i="7" s="1"/>
  <c r="F277" i="7"/>
  <c r="H277" i="7" s="1"/>
  <c r="E276" i="7"/>
  <c r="F276" i="7" s="1"/>
  <c r="H276" i="7" s="1"/>
  <c r="I276" i="7" s="1"/>
  <c r="F275" i="7"/>
  <c r="H275" i="7" s="1"/>
  <c r="E274" i="7"/>
  <c r="F274" i="7" s="1"/>
  <c r="H274" i="7" s="1"/>
  <c r="I274" i="7" s="1"/>
  <c r="F273" i="7"/>
  <c r="H273" i="7" s="1"/>
  <c r="E272" i="7"/>
  <c r="F272" i="7" s="1"/>
  <c r="H272" i="7" s="1"/>
  <c r="I272" i="7" s="1"/>
  <c r="F271" i="7"/>
  <c r="H271" i="7" s="1"/>
  <c r="E270" i="7"/>
  <c r="F270" i="7" s="1"/>
  <c r="H270" i="7" s="1"/>
  <c r="I270" i="7" s="1"/>
  <c r="F269" i="7"/>
  <c r="H269" i="7" s="1"/>
  <c r="E268" i="7"/>
  <c r="F268" i="7" s="1"/>
  <c r="H268" i="7" s="1"/>
  <c r="I268" i="7" s="1"/>
  <c r="F267" i="7"/>
  <c r="H267" i="7" s="1"/>
  <c r="E266" i="7"/>
  <c r="F266" i="7" s="1"/>
  <c r="H266" i="7" s="1"/>
  <c r="I266" i="7" s="1"/>
  <c r="F265" i="7"/>
  <c r="H265" i="7" s="1"/>
  <c r="E264" i="7"/>
  <c r="F264" i="7" s="1"/>
  <c r="H264" i="7" s="1"/>
  <c r="I264" i="7" s="1"/>
  <c r="F263" i="7"/>
  <c r="H263" i="7" s="1"/>
  <c r="E262" i="7"/>
  <c r="F262" i="7" s="1"/>
  <c r="H262" i="7" s="1"/>
  <c r="I262" i="7" s="1"/>
  <c r="E261" i="7"/>
  <c r="F261" i="7" s="1"/>
  <c r="H261" i="7" s="1"/>
  <c r="I261" i="7" s="1"/>
  <c r="E260" i="7"/>
  <c r="F260" i="7" s="1"/>
  <c r="H260" i="7" s="1"/>
  <c r="I260" i="7" s="1"/>
  <c r="E259" i="7"/>
  <c r="F259" i="7" s="1"/>
  <c r="H259" i="7" s="1"/>
  <c r="I259" i="7" s="1"/>
  <c r="F258" i="7"/>
  <c r="H258" i="7" s="1"/>
  <c r="E257" i="7"/>
  <c r="F257" i="7" s="1"/>
  <c r="H257" i="7" s="1"/>
  <c r="E256" i="7"/>
  <c r="F256" i="7" s="1"/>
  <c r="H256" i="7" s="1"/>
  <c r="F255" i="7"/>
  <c r="H255" i="7" s="1"/>
  <c r="E254" i="7"/>
  <c r="F254" i="7" s="1"/>
  <c r="H254" i="7" s="1"/>
  <c r="I254" i="7" s="1"/>
  <c r="E253" i="7"/>
  <c r="F253" i="7" s="1"/>
  <c r="H253" i="7" s="1"/>
  <c r="I253" i="7" s="1"/>
  <c r="E252" i="7"/>
  <c r="F252" i="7" s="1"/>
  <c r="H252" i="7" s="1"/>
  <c r="I252" i="7" s="1"/>
  <c r="E251" i="7"/>
  <c r="F251" i="7" s="1"/>
  <c r="H251" i="7" s="1"/>
  <c r="I251" i="7" s="1"/>
  <c r="E250" i="7"/>
  <c r="F250" i="7" s="1"/>
  <c r="H250" i="7" s="1"/>
  <c r="I250" i="7" s="1"/>
  <c r="E249" i="7"/>
  <c r="F249" i="7" s="1"/>
  <c r="H249" i="7" s="1"/>
  <c r="I249" i="7" s="1"/>
  <c r="F248" i="7"/>
  <c r="H248" i="7" s="1"/>
  <c r="F247" i="7"/>
  <c r="H247" i="7" s="1"/>
  <c r="E246" i="7"/>
  <c r="F246" i="7" s="1"/>
  <c r="H246" i="7" s="1"/>
  <c r="I246" i="7" s="1"/>
  <c r="F245" i="7"/>
  <c r="H245" i="7" s="1"/>
  <c r="E244" i="7"/>
  <c r="F244" i="7" s="1"/>
  <c r="H244" i="7" s="1"/>
  <c r="I244" i="7" s="1"/>
  <c r="F243" i="7"/>
  <c r="H243" i="7" s="1"/>
  <c r="E242" i="7"/>
  <c r="F242" i="7" s="1"/>
  <c r="H242" i="7" s="1"/>
  <c r="I242" i="7" s="1"/>
  <c r="E241" i="7"/>
  <c r="F241" i="7" s="1"/>
  <c r="H241" i="7" s="1"/>
  <c r="I241" i="7" s="1"/>
  <c r="E240" i="7"/>
  <c r="F240" i="7" s="1"/>
  <c r="H240" i="7" s="1"/>
  <c r="I240" i="7" s="1"/>
  <c r="E239" i="7"/>
  <c r="F239" i="7" s="1"/>
  <c r="H239" i="7" s="1"/>
  <c r="I239" i="7" s="1"/>
  <c r="F238" i="7"/>
  <c r="H238" i="7" s="1"/>
  <c r="F237" i="7"/>
  <c r="H237" i="7" s="1"/>
  <c r="E236" i="7"/>
  <c r="F236" i="7" s="1"/>
  <c r="H236" i="7" s="1"/>
  <c r="I236" i="7" s="1"/>
  <c r="E235" i="7"/>
  <c r="F235" i="7" s="1"/>
  <c r="H235" i="7" s="1"/>
  <c r="I235" i="7" s="1"/>
  <c r="E234" i="7"/>
  <c r="F234" i="7" s="1"/>
  <c r="H234" i="7" s="1"/>
  <c r="I234" i="7" s="1"/>
  <c r="E233" i="7"/>
  <c r="F233" i="7" s="1"/>
  <c r="H233" i="7" s="1"/>
  <c r="I233" i="7" s="1"/>
  <c r="F232" i="7"/>
  <c r="H232" i="7" s="1"/>
  <c r="F231" i="7"/>
  <c r="H231" i="7" s="1"/>
  <c r="F230" i="7"/>
  <c r="H230" i="7" s="1"/>
  <c r="E229" i="7"/>
  <c r="F229" i="7" s="1"/>
  <c r="H229" i="7" s="1"/>
  <c r="I229" i="7" s="1"/>
  <c r="F228" i="7"/>
  <c r="H228" i="7" s="1"/>
  <c r="E227" i="7"/>
  <c r="F227" i="7" s="1"/>
  <c r="H227" i="7" s="1"/>
  <c r="I227" i="7" s="1"/>
  <c r="F226" i="7"/>
  <c r="H226" i="7" s="1"/>
  <c r="E225" i="7"/>
  <c r="F225" i="7" s="1"/>
  <c r="H225" i="7" s="1"/>
  <c r="I225" i="7" s="1"/>
  <c r="E224" i="7"/>
  <c r="F224" i="7" s="1"/>
  <c r="H224" i="7" s="1"/>
  <c r="I224" i="7" s="1"/>
  <c r="E223" i="7"/>
  <c r="F223" i="7" s="1"/>
  <c r="H223" i="7" s="1"/>
  <c r="I223" i="7" s="1"/>
  <c r="F222" i="7"/>
  <c r="H222" i="7" s="1"/>
  <c r="F221" i="7"/>
  <c r="H221" i="7" s="1"/>
  <c r="E220" i="7"/>
  <c r="F220" i="7" s="1"/>
  <c r="H220" i="7" s="1"/>
  <c r="E219" i="7"/>
  <c r="F219" i="7" s="1"/>
  <c r="H219" i="7" s="1"/>
  <c r="F218" i="7"/>
  <c r="H218" i="7" s="1"/>
  <c r="E217" i="7"/>
  <c r="F217" i="7" s="1"/>
  <c r="H217" i="7" s="1"/>
  <c r="E216" i="7"/>
  <c r="F216" i="7" s="1"/>
  <c r="H216" i="7" s="1"/>
  <c r="F215" i="7"/>
  <c r="H215" i="7" s="1"/>
  <c r="E214" i="7"/>
  <c r="F214" i="7" s="1"/>
  <c r="H214" i="7" s="1"/>
  <c r="E213" i="7"/>
  <c r="F213" i="7" s="1"/>
  <c r="H213" i="7" s="1"/>
  <c r="F212" i="7"/>
  <c r="H212" i="7" s="1"/>
  <c r="E211" i="7"/>
  <c r="F211" i="7" s="1"/>
  <c r="H211" i="7" s="1"/>
  <c r="E210" i="7"/>
  <c r="F210" i="7" s="1"/>
  <c r="H210" i="7" s="1"/>
  <c r="F209" i="7"/>
  <c r="H209" i="7" s="1"/>
  <c r="E208" i="7"/>
  <c r="F208" i="7" s="1"/>
  <c r="H208" i="7" s="1"/>
  <c r="E207" i="7"/>
  <c r="F207" i="7" s="1"/>
  <c r="H207" i="7" s="1"/>
  <c r="F206" i="7"/>
  <c r="H206" i="7" s="1"/>
  <c r="E205" i="7"/>
  <c r="F205" i="7" s="1"/>
  <c r="H205" i="7" s="1"/>
  <c r="E204" i="7"/>
  <c r="F204" i="7" s="1"/>
  <c r="H204" i="7" s="1"/>
  <c r="F203" i="7"/>
  <c r="H203" i="7" s="1"/>
  <c r="E202" i="7"/>
  <c r="F202" i="7" s="1"/>
  <c r="H202" i="7" s="1"/>
  <c r="E201" i="7"/>
  <c r="F201" i="7" s="1"/>
  <c r="H201" i="7" s="1"/>
  <c r="F200" i="7"/>
  <c r="H200" i="7" s="1"/>
  <c r="E199" i="7"/>
  <c r="F199" i="7" s="1"/>
  <c r="H199" i="7" s="1"/>
  <c r="E198" i="7"/>
  <c r="F198" i="7" s="1"/>
  <c r="H198" i="7" s="1"/>
  <c r="F197" i="7"/>
  <c r="H197" i="7" s="1"/>
  <c r="E196" i="7"/>
  <c r="F196" i="7" s="1"/>
  <c r="H196" i="7" s="1"/>
  <c r="E195" i="7"/>
  <c r="F195" i="7" s="1"/>
  <c r="H195" i="7" s="1"/>
  <c r="F194" i="7"/>
  <c r="H194" i="7" s="1"/>
  <c r="E193" i="7"/>
  <c r="F193" i="7" s="1"/>
  <c r="H193" i="7" s="1"/>
  <c r="E192" i="7"/>
  <c r="F192" i="7" s="1"/>
  <c r="H192" i="7" s="1"/>
  <c r="F191" i="7"/>
  <c r="H191" i="7" s="1"/>
  <c r="E190" i="7"/>
  <c r="F190" i="7" s="1"/>
  <c r="H190" i="7" s="1"/>
  <c r="E189" i="7"/>
  <c r="F189" i="7" s="1"/>
  <c r="H189" i="7" s="1"/>
  <c r="F188" i="7"/>
  <c r="H188" i="7" s="1"/>
  <c r="E187" i="7"/>
  <c r="F187" i="7" s="1"/>
  <c r="H187" i="7" s="1"/>
  <c r="E186" i="7"/>
  <c r="F186" i="7" s="1"/>
  <c r="H186" i="7" s="1"/>
  <c r="F185" i="7"/>
  <c r="H185" i="7" s="1"/>
  <c r="F184" i="7"/>
  <c r="H184" i="7" s="1"/>
  <c r="E183" i="7"/>
  <c r="F183" i="7" s="1"/>
  <c r="H183" i="7" s="1"/>
  <c r="I183" i="7" s="1"/>
  <c r="F182" i="7"/>
  <c r="H182" i="7" s="1"/>
  <c r="F181" i="7"/>
  <c r="H181" i="7" s="1"/>
  <c r="E180" i="7"/>
  <c r="F180" i="7" s="1"/>
  <c r="H180" i="7" s="1"/>
  <c r="E179" i="7"/>
  <c r="F179" i="7" s="1"/>
  <c r="H179" i="7" s="1"/>
  <c r="F178" i="7"/>
  <c r="H178" i="7" s="1"/>
  <c r="F177" i="7"/>
  <c r="H177" i="7" s="1"/>
  <c r="E176" i="7"/>
  <c r="F176" i="7" s="1"/>
  <c r="H176" i="7" s="1"/>
  <c r="I176" i="7" s="1"/>
  <c r="F175" i="7"/>
  <c r="H175" i="7" s="1"/>
  <c r="F174" i="7"/>
  <c r="H174" i="7" s="1"/>
  <c r="E173" i="7"/>
  <c r="F173" i="7" s="1"/>
  <c r="H173" i="7" s="1"/>
  <c r="E172" i="7"/>
  <c r="F172" i="7" s="1"/>
  <c r="H172" i="7" s="1"/>
  <c r="H171" i="7"/>
  <c r="F170" i="7"/>
  <c r="H170" i="7" s="1"/>
  <c r="F169" i="7"/>
  <c r="H169" i="7" s="1"/>
  <c r="F168" i="7"/>
  <c r="H168" i="7" s="1"/>
  <c r="E164" i="7"/>
  <c r="F164" i="7" s="1"/>
  <c r="H164" i="7" s="1"/>
  <c r="I164" i="7" s="1"/>
  <c r="F163" i="7"/>
  <c r="H163" i="7" s="1"/>
  <c r="E162" i="7"/>
  <c r="F162" i="7" s="1"/>
  <c r="H162" i="7" s="1"/>
  <c r="I162" i="7" s="1"/>
  <c r="F161" i="7"/>
  <c r="H161" i="7" s="1"/>
  <c r="E160" i="7"/>
  <c r="F160" i="7" s="1"/>
  <c r="H160" i="7" s="1"/>
  <c r="I160" i="7" s="1"/>
  <c r="F159" i="7"/>
  <c r="H159" i="7" s="1"/>
  <c r="E158" i="7"/>
  <c r="F158" i="7" s="1"/>
  <c r="H158" i="7" s="1"/>
  <c r="I158" i="7" s="1"/>
  <c r="F157" i="7"/>
  <c r="H157" i="7" s="1"/>
  <c r="E156" i="7"/>
  <c r="F156" i="7" s="1"/>
  <c r="H156" i="7" s="1"/>
  <c r="I156" i="7" s="1"/>
  <c r="F155" i="7"/>
  <c r="H155" i="7" s="1"/>
  <c r="E154" i="7"/>
  <c r="F154" i="7" s="1"/>
  <c r="H154" i="7" s="1"/>
  <c r="I154" i="7" s="1"/>
  <c r="F153" i="7"/>
  <c r="H153" i="7" s="1"/>
  <c r="E152" i="7"/>
  <c r="F152" i="7" s="1"/>
  <c r="H152" i="7" s="1"/>
  <c r="I152" i="7" s="1"/>
  <c r="F151" i="7"/>
  <c r="H151" i="7" s="1"/>
  <c r="E150" i="7"/>
  <c r="F150" i="7" s="1"/>
  <c r="H150" i="7" s="1"/>
  <c r="I150" i="7" s="1"/>
  <c r="F149" i="7"/>
  <c r="H149" i="7" s="1"/>
  <c r="E148" i="7"/>
  <c r="F148" i="7" s="1"/>
  <c r="H148" i="7" s="1"/>
  <c r="I148" i="7" s="1"/>
  <c r="F147" i="7"/>
  <c r="H147" i="7" s="1"/>
  <c r="E146" i="7"/>
  <c r="F146" i="7" s="1"/>
  <c r="H146" i="7" s="1"/>
  <c r="I146" i="7" s="1"/>
  <c r="F145" i="7"/>
  <c r="H145" i="7" s="1"/>
  <c r="E144" i="7"/>
  <c r="F144" i="7" s="1"/>
  <c r="H144" i="7" s="1"/>
  <c r="I144" i="7" s="1"/>
  <c r="F143" i="7"/>
  <c r="H143" i="7" s="1"/>
  <c r="E142" i="7"/>
  <c r="F142" i="7" s="1"/>
  <c r="H142" i="7" s="1"/>
  <c r="E141" i="7"/>
  <c r="F141" i="7" s="1"/>
  <c r="H141" i="7" s="1"/>
  <c r="F140" i="7"/>
  <c r="H140" i="7" s="1"/>
  <c r="E139" i="7"/>
  <c r="F139" i="7" s="1"/>
  <c r="H139" i="7" s="1"/>
  <c r="E138" i="7"/>
  <c r="F138" i="7" s="1"/>
  <c r="H138" i="7" s="1"/>
  <c r="F137" i="7"/>
  <c r="H137" i="7" s="1"/>
  <c r="E136" i="7"/>
  <c r="F136" i="7" s="1"/>
  <c r="H136" i="7" s="1"/>
  <c r="E135" i="7"/>
  <c r="F135" i="7" s="1"/>
  <c r="H135" i="7" s="1"/>
  <c r="F134" i="7"/>
  <c r="H134" i="7" s="1"/>
  <c r="E133" i="7"/>
  <c r="F133" i="7" s="1"/>
  <c r="H133" i="7" s="1"/>
  <c r="E132" i="7"/>
  <c r="F132" i="7" s="1"/>
  <c r="H132" i="7" s="1"/>
  <c r="F131" i="7"/>
  <c r="H131" i="7" s="1"/>
  <c r="E130" i="7"/>
  <c r="F130" i="7" s="1"/>
  <c r="H130" i="7" s="1"/>
  <c r="E129" i="7"/>
  <c r="F129" i="7" s="1"/>
  <c r="H129" i="7" s="1"/>
  <c r="F128" i="7"/>
  <c r="H128" i="7" s="1"/>
  <c r="E127" i="7"/>
  <c r="F127" i="7" s="1"/>
  <c r="H127" i="7" s="1"/>
  <c r="E126" i="7"/>
  <c r="F126" i="7" s="1"/>
  <c r="H126" i="7" s="1"/>
  <c r="F125" i="7"/>
  <c r="H125" i="7" s="1"/>
  <c r="E124" i="7"/>
  <c r="F124" i="7" s="1"/>
  <c r="H124" i="7" s="1"/>
  <c r="E123" i="7"/>
  <c r="F123" i="7" s="1"/>
  <c r="H123" i="7" s="1"/>
  <c r="F122" i="7"/>
  <c r="H122" i="7" s="1"/>
  <c r="F121" i="7"/>
  <c r="H121" i="7" s="1"/>
  <c r="E120" i="7"/>
  <c r="F120" i="7" s="1"/>
  <c r="H120" i="7" s="1"/>
  <c r="E119" i="7"/>
  <c r="F119" i="7" s="1"/>
  <c r="H119" i="7" s="1"/>
  <c r="F118" i="7"/>
  <c r="H118" i="7" s="1"/>
  <c r="E117" i="7"/>
  <c r="F117" i="7" s="1"/>
  <c r="H117" i="7" s="1"/>
  <c r="E116" i="7"/>
  <c r="F116" i="7" s="1"/>
  <c r="H116" i="7" s="1"/>
  <c r="F115" i="7"/>
  <c r="H115" i="7" s="1"/>
  <c r="E114" i="7"/>
  <c r="F114" i="7" s="1"/>
  <c r="H114" i="7" s="1"/>
  <c r="E113" i="7"/>
  <c r="F113" i="7" s="1"/>
  <c r="H113" i="7" s="1"/>
  <c r="F112" i="7"/>
  <c r="H112" i="7" s="1"/>
  <c r="E111" i="7"/>
  <c r="F111" i="7" s="1"/>
  <c r="H111" i="7" s="1"/>
  <c r="E110" i="7"/>
  <c r="F110" i="7" s="1"/>
  <c r="H110" i="7" s="1"/>
  <c r="F109" i="7"/>
  <c r="H109" i="7" s="1"/>
  <c r="E108" i="7"/>
  <c r="F108" i="7" s="1"/>
  <c r="H108" i="7" s="1"/>
  <c r="E107" i="7"/>
  <c r="F107" i="7" s="1"/>
  <c r="H107" i="7" s="1"/>
  <c r="F106" i="7"/>
  <c r="H106" i="7" s="1"/>
  <c r="E105" i="7"/>
  <c r="F105" i="7" s="1"/>
  <c r="H105" i="7" s="1"/>
  <c r="E104" i="7"/>
  <c r="F104" i="7" s="1"/>
  <c r="H104" i="7" s="1"/>
  <c r="F103" i="7"/>
  <c r="H103" i="7" s="1"/>
  <c r="F102" i="7"/>
  <c r="H102" i="7" s="1"/>
  <c r="E101" i="7"/>
  <c r="F101" i="7" s="1"/>
  <c r="H101" i="7" s="1"/>
  <c r="E100" i="7"/>
  <c r="F100" i="7" s="1"/>
  <c r="H100" i="7" s="1"/>
  <c r="F99" i="7"/>
  <c r="H99" i="7" s="1"/>
  <c r="E98" i="7"/>
  <c r="F98" i="7" s="1"/>
  <c r="H98" i="7" s="1"/>
  <c r="E97" i="7"/>
  <c r="F97" i="7" s="1"/>
  <c r="H97" i="7" s="1"/>
  <c r="F96" i="7"/>
  <c r="H96" i="7" s="1"/>
  <c r="E95" i="7"/>
  <c r="F95" i="7" s="1"/>
  <c r="H95" i="7" s="1"/>
  <c r="E94" i="7"/>
  <c r="F94" i="7" s="1"/>
  <c r="H94" i="7" s="1"/>
  <c r="F93" i="7"/>
  <c r="H93" i="7" s="1"/>
  <c r="E92" i="7"/>
  <c r="F92" i="7" s="1"/>
  <c r="H92" i="7" s="1"/>
  <c r="E91" i="7"/>
  <c r="F91" i="7" s="1"/>
  <c r="H91" i="7" s="1"/>
  <c r="E90" i="7"/>
  <c r="F90" i="7" s="1"/>
  <c r="H90" i="7" s="1"/>
  <c r="E89" i="7"/>
  <c r="F89" i="7" s="1"/>
  <c r="H89" i="7" s="1"/>
  <c r="F88" i="7"/>
  <c r="H88" i="7" s="1"/>
  <c r="E87" i="7"/>
  <c r="F87" i="7" s="1"/>
  <c r="H87" i="7" s="1"/>
  <c r="F86" i="7"/>
  <c r="H86" i="7" s="1"/>
  <c r="E85" i="7"/>
  <c r="F85" i="7" s="1"/>
  <c r="H85" i="7" s="1"/>
  <c r="I85" i="7" s="1"/>
  <c r="F84" i="7"/>
  <c r="H84" i="7" s="1"/>
  <c r="E83" i="7"/>
  <c r="F83" i="7" s="1"/>
  <c r="H83" i="7" s="1"/>
  <c r="F82" i="7"/>
  <c r="H82" i="7" s="1"/>
  <c r="E81" i="7"/>
  <c r="F81" i="7" s="1"/>
  <c r="H81" i="7" s="1"/>
  <c r="E80" i="7"/>
  <c r="F80" i="7" s="1"/>
  <c r="H80" i="7" s="1"/>
  <c r="F79" i="7"/>
  <c r="H79" i="7" s="1"/>
  <c r="E78" i="7"/>
  <c r="F78" i="7" s="1"/>
  <c r="H78" i="7" s="1"/>
  <c r="F77" i="7"/>
  <c r="H77" i="7" s="1"/>
  <c r="E76" i="7"/>
  <c r="F76" i="7" s="1"/>
  <c r="H76" i="7" s="1"/>
  <c r="I76" i="7" s="1"/>
  <c r="F75" i="7"/>
  <c r="H75" i="7" s="1"/>
  <c r="F74" i="7"/>
  <c r="H74" i="7" s="1"/>
  <c r="E73" i="7"/>
  <c r="F73" i="7" s="1"/>
  <c r="H73" i="7" s="1"/>
  <c r="I73" i="7" s="1"/>
  <c r="F72" i="7"/>
  <c r="H72" i="7" s="1"/>
  <c r="E71" i="7"/>
  <c r="F71" i="7" s="1"/>
  <c r="H71" i="7" s="1"/>
  <c r="I71" i="7" s="1"/>
  <c r="F70" i="7"/>
  <c r="H70" i="7" s="1"/>
  <c r="F69" i="7"/>
  <c r="H69" i="7" s="1"/>
  <c r="E68" i="7"/>
  <c r="F68" i="7" s="1"/>
  <c r="H68" i="7" s="1"/>
  <c r="E67" i="7"/>
  <c r="F67" i="7" s="1"/>
  <c r="H67" i="7" s="1"/>
  <c r="F66" i="7"/>
  <c r="H66" i="7" s="1"/>
  <c r="F65" i="7"/>
  <c r="H65" i="7" s="1"/>
  <c r="E64" i="7"/>
  <c r="F64" i="7" s="1"/>
  <c r="H64" i="7" s="1"/>
  <c r="E63" i="7"/>
  <c r="F63" i="7" s="1"/>
  <c r="H63" i="7" s="1"/>
  <c r="F62" i="7"/>
  <c r="H62" i="7" s="1"/>
  <c r="F61" i="7"/>
  <c r="H61" i="7" s="1"/>
  <c r="E60" i="7"/>
  <c r="F60" i="7" s="1"/>
  <c r="H60" i="7" s="1"/>
  <c r="E59" i="7"/>
  <c r="F59" i="7" s="1"/>
  <c r="H59" i="7" s="1"/>
  <c r="F58" i="7"/>
  <c r="H58" i="7" s="1"/>
  <c r="E57" i="7"/>
  <c r="F57" i="7" s="1"/>
  <c r="H57" i="7" s="1"/>
  <c r="E56" i="7"/>
  <c r="F56" i="7" s="1"/>
  <c r="H56" i="7" s="1"/>
  <c r="F55" i="7"/>
  <c r="H55" i="7" s="1"/>
  <c r="F54" i="7"/>
  <c r="H54" i="7" s="1"/>
  <c r="F53" i="7"/>
  <c r="H53" i="7" s="1"/>
  <c r="E52" i="7"/>
  <c r="F52" i="7" s="1"/>
  <c r="H52" i="7" s="1"/>
  <c r="E51" i="7"/>
  <c r="F51" i="7" s="1"/>
  <c r="H51" i="7" s="1"/>
  <c r="F50" i="7"/>
  <c r="H50" i="7" s="1"/>
  <c r="F49" i="7"/>
  <c r="H49" i="7" s="1"/>
  <c r="E48" i="7"/>
  <c r="F48" i="7" s="1"/>
  <c r="H48" i="7" s="1"/>
  <c r="E47" i="7"/>
  <c r="F47" i="7" s="1"/>
  <c r="H47" i="7" s="1"/>
  <c r="F46" i="7"/>
  <c r="H46" i="7" s="1"/>
  <c r="F45" i="7"/>
  <c r="H45" i="7" s="1"/>
  <c r="E44" i="7"/>
  <c r="F44" i="7" s="1"/>
  <c r="H44" i="7" s="1"/>
  <c r="E43" i="7"/>
  <c r="F43" i="7" s="1"/>
  <c r="H43" i="7" s="1"/>
  <c r="F42" i="7"/>
  <c r="H42" i="7" s="1"/>
  <c r="F41" i="7"/>
  <c r="H41" i="7" s="1"/>
  <c r="E40" i="7"/>
  <c r="F40" i="7" s="1"/>
  <c r="H40" i="7" s="1"/>
  <c r="E39" i="7"/>
  <c r="F39" i="7" s="1"/>
  <c r="H39" i="7" s="1"/>
  <c r="F38" i="7"/>
  <c r="H38" i="7" s="1"/>
  <c r="E37" i="7"/>
  <c r="F37" i="7" s="1"/>
  <c r="H37" i="7" s="1"/>
  <c r="E36" i="7"/>
  <c r="F36" i="7" s="1"/>
  <c r="H36" i="7" s="1"/>
  <c r="F35" i="7"/>
  <c r="H35" i="7" s="1"/>
  <c r="F34" i="7"/>
  <c r="H34" i="7" s="1"/>
  <c r="E33" i="7"/>
  <c r="F33" i="7" s="1"/>
  <c r="H33" i="7" s="1"/>
  <c r="F32" i="7"/>
  <c r="H32" i="7" s="1"/>
  <c r="F31" i="7"/>
  <c r="H31" i="7" s="1"/>
  <c r="E30" i="7"/>
  <c r="F30" i="7" s="1"/>
  <c r="H30" i="7" s="1"/>
  <c r="I30" i="7" s="1"/>
  <c r="F29" i="7"/>
  <c r="H29" i="7" s="1"/>
  <c r="E28" i="7"/>
  <c r="F28" i="7" s="1"/>
  <c r="H28" i="7" s="1"/>
  <c r="I28" i="7" s="1"/>
  <c r="F27" i="7"/>
  <c r="H27" i="7" s="1"/>
  <c r="F26" i="7"/>
  <c r="H26" i="7" s="1"/>
  <c r="E25" i="7"/>
  <c r="F25" i="7" s="1"/>
  <c r="H25" i="7" s="1"/>
  <c r="F24" i="7"/>
  <c r="H24" i="7" s="1"/>
  <c r="F23" i="7"/>
  <c r="H23" i="7" s="1"/>
  <c r="E22" i="7"/>
  <c r="F22" i="7" s="1"/>
  <c r="H22" i="7" s="1"/>
  <c r="F21" i="7"/>
  <c r="H21" i="7" s="1"/>
  <c r="F20" i="7"/>
  <c r="H20" i="7" s="1"/>
  <c r="E19" i="7"/>
  <c r="F19" i="7" s="1"/>
  <c r="H19" i="7" s="1"/>
  <c r="I19" i="7" s="1"/>
  <c r="F18" i="7"/>
  <c r="H18" i="7" s="1"/>
  <c r="E17" i="7"/>
  <c r="F17" i="7" s="1"/>
  <c r="H17" i="7" s="1"/>
  <c r="I17" i="7" s="1"/>
  <c r="E171" i="6"/>
  <c r="F171" i="6" s="1"/>
  <c r="H171" i="6" s="1"/>
  <c r="I171" i="6" s="1"/>
  <c r="E170" i="6"/>
  <c r="F170" i="6" s="1"/>
  <c r="H170" i="6" s="1"/>
  <c r="I170" i="6" s="1"/>
  <c r="E169" i="6"/>
  <c r="F169" i="6" s="1"/>
  <c r="H169" i="6" s="1"/>
  <c r="I169" i="6" s="1"/>
  <c r="E168" i="6"/>
  <c r="F168" i="6" s="1"/>
  <c r="H168" i="6" s="1"/>
  <c r="I168" i="6" s="1"/>
  <c r="F167" i="6"/>
  <c r="H167" i="6" s="1"/>
  <c r="E166" i="6"/>
  <c r="F166" i="6" s="1"/>
  <c r="H166" i="6" s="1"/>
  <c r="I166" i="6" s="1"/>
  <c r="E165" i="6"/>
  <c r="F165" i="6" s="1"/>
  <c r="H165" i="6" s="1"/>
  <c r="I165" i="6" s="1"/>
  <c r="E164" i="6"/>
  <c r="F164" i="6" s="1"/>
  <c r="H164" i="6" s="1"/>
  <c r="I164" i="6" s="1"/>
  <c r="E163" i="6"/>
  <c r="F163" i="6" s="1"/>
  <c r="H163" i="6" s="1"/>
  <c r="I163" i="6" s="1"/>
  <c r="F162" i="6"/>
  <c r="H162" i="6" s="1"/>
  <c r="F161" i="6"/>
  <c r="H161" i="6" s="1"/>
  <c r="E160" i="6"/>
  <c r="F160" i="6" s="1"/>
  <c r="H160" i="6" s="1"/>
  <c r="I160" i="6" s="1"/>
  <c r="E159" i="6"/>
  <c r="F159" i="6" s="1"/>
  <c r="H159" i="6" s="1"/>
  <c r="E158" i="6"/>
  <c r="F158" i="6" s="1"/>
  <c r="H158" i="6" s="1"/>
  <c r="E157" i="6"/>
  <c r="F157" i="6" s="1"/>
  <c r="H157" i="6" s="1"/>
  <c r="E156" i="6"/>
  <c r="F156" i="6" s="1"/>
  <c r="H156" i="6" s="1"/>
  <c r="E155" i="6"/>
  <c r="F155" i="6" s="1"/>
  <c r="H155" i="6" s="1"/>
  <c r="E154" i="6"/>
  <c r="F154" i="6" s="1"/>
  <c r="H154" i="6" s="1"/>
  <c r="E153" i="6"/>
  <c r="F153" i="6" s="1"/>
  <c r="H153" i="6" s="1"/>
  <c r="E152" i="6"/>
  <c r="F152" i="6" s="1"/>
  <c r="H152" i="6" s="1"/>
  <c r="F151" i="6"/>
  <c r="H151" i="6" s="1"/>
  <c r="F150" i="6"/>
  <c r="H150" i="6" s="1"/>
  <c r="E149" i="6"/>
  <c r="F149" i="6" s="1"/>
  <c r="H149" i="6" s="1"/>
  <c r="E148" i="6"/>
  <c r="F148" i="6" s="1"/>
  <c r="H148" i="6" s="1"/>
  <c r="E147" i="6"/>
  <c r="F147" i="6" s="1"/>
  <c r="H147" i="6" s="1"/>
  <c r="E146" i="6"/>
  <c r="F146" i="6" s="1"/>
  <c r="H146" i="6" s="1"/>
  <c r="E145" i="6"/>
  <c r="F145" i="6" s="1"/>
  <c r="H145" i="6" s="1"/>
  <c r="E144" i="6"/>
  <c r="F144" i="6" s="1"/>
  <c r="H144" i="6" s="1"/>
  <c r="E143" i="6"/>
  <c r="F143" i="6" s="1"/>
  <c r="H143" i="6" s="1"/>
  <c r="E142" i="6"/>
  <c r="F142" i="6" s="1"/>
  <c r="H142" i="6" s="1"/>
  <c r="E141" i="6"/>
  <c r="F141" i="6" s="1"/>
  <c r="H141" i="6" s="1"/>
  <c r="E140" i="6"/>
  <c r="F140" i="6" s="1"/>
  <c r="H140" i="6" s="1"/>
  <c r="E139" i="6"/>
  <c r="F139" i="6" s="1"/>
  <c r="H139" i="6" s="1"/>
  <c r="E138" i="6"/>
  <c r="F138" i="6" s="1"/>
  <c r="H138" i="6" s="1"/>
  <c r="F137" i="6"/>
  <c r="H137" i="6" s="1"/>
  <c r="F136" i="6"/>
  <c r="H136" i="6" s="1"/>
  <c r="F135" i="6"/>
  <c r="H135" i="6" s="1"/>
  <c r="F134" i="6"/>
  <c r="H134" i="6" s="1"/>
  <c r="E133" i="6"/>
  <c r="F133" i="6" s="1"/>
  <c r="H133" i="6" s="1"/>
  <c r="E132" i="6"/>
  <c r="F132" i="6" s="1"/>
  <c r="H132" i="6" s="1"/>
  <c r="F131" i="6"/>
  <c r="H131" i="6" s="1"/>
  <c r="F130" i="6"/>
  <c r="H130" i="6" s="1"/>
  <c r="E129" i="6"/>
  <c r="F129" i="6" s="1"/>
  <c r="H129" i="6" s="1"/>
  <c r="I129" i="6" s="1"/>
  <c r="F128" i="6"/>
  <c r="H128" i="6" s="1"/>
  <c r="E127" i="6"/>
  <c r="F127" i="6" s="1"/>
  <c r="H127" i="6" s="1"/>
  <c r="I127" i="6" s="1"/>
  <c r="E126" i="6"/>
  <c r="F126" i="6" s="1"/>
  <c r="H126" i="6" s="1"/>
  <c r="I126" i="6" s="1"/>
  <c r="E125" i="6"/>
  <c r="F125" i="6" s="1"/>
  <c r="H125" i="6" s="1"/>
  <c r="I125" i="6" s="1"/>
  <c r="E124" i="6"/>
  <c r="F124" i="6" s="1"/>
  <c r="H124" i="6" s="1"/>
  <c r="I124" i="6" s="1"/>
  <c r="F123" i="6"/>
  <c r="H123" i="6" s="1"/>
  <c r="E122" i="6"/>
  <c r="F122" i="6" s="1"/>
  <c r="H122" i="6" s="1"/>
  <c r="I122" i="6" s="1"/>
  <c r="F121" i="6"/>
  <c r="H121" i="6" s="1"/>
  <c r="E120" i="6"/>
  <c r="F120" i="6" s="1"/>
  <c r="H120" i="6" s="1"/>
  <c r="I120" i="6" s="1"/>
  <c r="E119" i="6"/>
  <c r="F119" i="6" s="1"/>
  <c r="H119" i="6" s="1"/>
  <c r="I119" i="6" s="1"/>
  <c r="E118" i="6"/>
  <c r="F118" i="6" s="1"/>
  <c r="H118" i="6" s="1"/>
  <c r="I118" i="6" s="1"/>
  <c r="E117" i="6"/>
  <c r="F117" i="6" s="1"/>
  <c r="H117" i="6" s="1"/>
  <c r="I117" i="6" s="1"/>
  <c r="F116" i="6"/>
  <c r="H116" i="6" s="1"/>
  <c r="E115" i="6"/>
  <c r="F115" i="6" s="1"/>
  <c r="H115" i="6" s="1"/>
  <c r="I115" i="6" s="1"/>
  <c r="F114" i="6"/>
  <c r="H114" i="6" s="1"/>
  <c r="E113" i="6"/>
  <c r="F113" i="6" s="1"/>
  <c r="H113" i="6" s="1"/>
  <c r="I113" i="6" s="1"/>
  <c r="E112" i="6"/>
  <c r="F112" i="6" s="1"/>
  <c r="H112" i="6" s="1"/>
  <c r="I112" i="6" s="1"/>
  <c r="E111" i="6"/>
  <c r="F111" i="6" s="1"/>
  <c r="H111" i="6" s="1"/>
  <c r="I111" i="6" s="1"/>
  <c r="E110" i="6"/>
  <c r="F110" i="6" s="1"/>
  <c r="H110" i="6" s="1"/>
  <c r="I110" i="6" s="1"/>
  <c r="F109" i="6"/>
  <c r="H109" i="6" s="1"/>
  <c r="E107" i="6"/>
  <c r="F107" i="6" s="1"/>
  <c r="H107" i="6" s="1"/>
  <c r="I107" i="6" s="1"/>
  <c r="H97" i="6"/>
  <c r="H96" i="6"/>
  <c r="H95" i="6"/>
  <c r="E94" i="6"/>
  <c r="F94" i="6" s="1"/>
  <c r="H94" i="6" s="1"/>
  <c r="I94" i="6" s="1"/>
  <c r="F92" i="6"/>
  <c r="H92" i="6" s="1"/>
  <c r="F91" i="6"/>
  <c r="H91" i="6" s="1"/>
  <c r="E90" i="6"/>
  <c r="F90" i="6" s="1"/>
  <c r="H90" i="6" s="1"/>
  <c r="I90" i="6" s="1"/>
  <c r="F89" i="6"/>
  <c r="H89" i="6" s="1"/>
  <c r="F88" i="6"/>
  <c r="H88" i="6" s="1"/>
  <c r="F87" i="6"/>
  <c r="H87" i="6" s="1"/>
  <c r="E86" i="6"/>
  <c r="F86" i="6" s="1"/>
  <c r="H86" i="6" s="1"/>
  <c r="I86" i="6" s="1"/>
  <c r="F85" i="6"/>
  <c r="H85" i="6" s="1"/>
  <c r="F84" i="6"/>
  <c r="H84" i="6" s="1"/>
  <c r="F83" i="6"/>
  <c r="H83" i="6" s="1"/>
  <c r="E82" i="6"/>
  <c r="F82" i="6" s="1"/>
  <c r="H82" i="6" s="1"/>
  <c r="I82" i="6" s="1"/>
  <c r="F81" i="6"/>
  <c r="H81" i="6" s="1"/>
  <c r="E80" i="6"/>
  <c r="F80" i="6" s="1"/>
  <c r="H80" i="6" s="1"/>
  <c r="I80" i="6" s="1"/>
  <c r="F79" i="6"/>
  <c r="H79" i="6" s="1"/>
  <c r="F78" i="6"/>
  <c r="H78" i="6" s="1"/>
  <c r="E77" i="6"/>
  <c r="F77" i="6" s="1"/>
  <c r="H77" i="6" s="1"/>
  <c r="I77" i="6" s="1"/>
  <c r="F76" i="6"/>
  <c r="H76" i="6" s="1"/>
  <c r="E75" i="6"/>
  <c r="F75" i="6" s="1"/>
  <c r="H75" i="6" s="1"/>
  <c r="I75" i="6" s="1"/>
  <c r="F74" i="6"/>
  <c r="H74" i="6" s="1"/>
  <c r="E73" i="6"/>
  <c r="F73" i="6" s="1"/>
  <c r="H73" i="6" s="1"/>
  <c r="I73" i="6" s="1"/>
  <c r="F72" i="6"/>
  <c r="H72" i="6" s="1"/>
  <c r="F71" i="6"/>
  <c r="H71" i="6" s="1"/>
  <c r="F70" i="6"/>
  <c r="H70" i="6" s="1"/>
  <c r="E69" i="6"/>
  <c r="F69" i="6" s="1"/>
  <c r="H69" i="6" s="1"/>
  <c r="I69" i="6" s="1"/>
  <c r="F68" i="6"/>
  <c r="H68" i="6" s="1"/>
  <c r="F67" i="6"/>
  <c r="H67" i="6" s="1"/>
  <c r="E66" i="6"/>
  <c r="F66" i="6" s="1"/>
  <c r="H66" i="6" s="1"/>
  <c r="I66" i="6" s="1"/>
  <c r="F65" i="6"/>
  <c r="H65" i="6" s="1"/>
  <c r="E64" i="6"/>
  <c r="F64" i="6" s="1"/>
  <c r="H64" i="6" s="1"/>
  <c r="I64" i="6" s="1"/>
  <c r="F63" i="6"/>
  <c r="H63" i="6" s="1"/>
  <c r="F62" i="6"/>
  <c r="H62" i="6" s="1"/>
  <c r="F61" i="6"/>
  <c r="H61" i="6" s="1"/>
  <c r="E60" i="6"/>
  <c r="F60" i="6" s="1"/>
  <c r="H60" i="6" s="1"/>
  <c r="I60" i="6" s="1"/>
  <c r="F59" i="6"/>
  <c r="H59" i="6" s="1"/>
  <c r="F58" i="6"/>
  <c r="H58" i="6" s="1"/>
  <c r="E57" i="6"/>
  <c r="F57" i="6" s="1"/>
  <c r="H57" i="6" s="1"/>
  <c r="I57" i="6" s="1"/>
  <c r="F56" i="6"/>
  <c r="H56" i="6" s="1"/>
  <c r="E55" i="6"/>
  <c r="F55" i="6" s="1"/>
  <c r="H55" i="6" s="1"/>
  <c r="I55" i="6" s="1"/>
  <c r="F54" i="6"/>
  <c r="H54" i="6" s="1"/>
  <c r="F53" i="6"/>
  <c r="H53" i="6" s="1"/>
  <c r="E52" i="6"/>
  <c r="F52" i="6" s="1"/>
  <c r="H52" i="6" s="1"/>
  <c r="I52" i="6" s="1"/>
  <c r="F51" i="6"/>
  <c r="H51" i="6" s="1"/>
  <c r="F50" i="6"/>
  <c r="H50" i="6" s="1"/>
  <c r="F49" i="6"/>
  <c r="H49" i="6" s="1"/>
  <c r="E48" i="6"/>
  <c r="F48" i="6" s="1"/>
  <c r="H48" i="6" s="1"/>
  <c r="I48" i="6" s="1"/>
  <c r="F47" i="6"/>
  <c r="H47" i="6" s="1"/>
  <c r="F46" i="6"/>
  <c r="H46" i="6" s="1"/>
  <c r="F45" i="6"/>
  <c r="H45" i="6" s="1"/>
  <c r="E44" i="6"/>
  <c r="F44" i="6" s="1"/>
  <c r="H44" i="6" s="1"/>
  <c r="I44" i="6" s="1"/>
  <c r="F43" i="6"/>
  <c r="H43" i="6" s="1"/>
  <c r="F42" i="6"/>
  <c r="H42" i="6" s="1"/>
  <c r="E41" i="6"/>
  <c r="F41" i="6" s="1"/>
  <c r="H41" i="6" s="1"/>
  <c r="I41" i="6" s="1"/>
  <c r="F40" i="6"/>
  <c r="H40" i="6" s="1"/>
  <c r="F39" i="6"/>
  <c r="H39" i="6" s="1"/>
  <c r="F38" i="6"/>
  <c r="H38" i="6" s="1"/>
  <c r="E37" i="6"/>
  <c r="F37" i="6" s="1"/>
  <c r="H37" i="6" s="1"/>
  <c r="I37" i="6" s="1"/>
  <c r="F36" i="6"/>
  <c r="H36" i="6" s="1"/>
  <c r="F35" i="6"/>
  <c r="H35" i="6" s="1"/>
  <c r="F34" i="6"/>
  <c r="H34" i="6" s="1"/>
  <c r="E33" i="6"/>
  <c r="F33" i="6" s="1"/>
  <c r="H33" i="6" s="1"/>
  <c r="I33" i="6" s="1"/>
  <c r="F32" i="6"/>
  <c r="H32" i="6" s="1"/>
  <c r="F31" i="6"/>
  <c r="H31" i="6" s="1"/>
  <c r="F30" i="6"/>
  <c r="H30" i="6" s="1"/>
  <c r="E29" i="6"/>
  <c r="F29" i="6" s="1"/>
  <c r="H29" i="6" s="1"/>
  <c r="I29" i="6" s="1"/>
  <c r="F28" i="6"/>
  <c r="H28" i="6" s="1"/>
  <c r="F27" i="6"/>
  <c r="H27" i="6" s="1"/>
  <c r="E26" i="6"/>
  <c r="F26" i="6" s="1"/>
  <c r="H26" i="6" s="1"/>
  <c r="I26" i="6" s="1"/>
  <c r="F25" i="6"/>
  <c r="H25" i="6" s="1"/>
  <c r="F24" i="6"/>
  <c r="H24" i="6" s="1"/>
  <c r="F23" i="6"/>
  <c r="H23" i="6" s="1"/>
  <c r="E22" i="6"/>
  <c r="F22" i="6" s="1"/>
  <c r="H22" i="6" s="1"/>
  <c r="I22" i="6" s="1"/>
  <c r="H19" i="6"/>
  <c r="I19" i="6" s="1"/>
  <c r="J19" i="6" s="1"/>
  <c r="H17" i="6"/>
  <c r="I17" i="6" s="1"/>
  <c r="J17" i="6" s="1"/>
  <c r="I142" i="6" l="1"/>
  <c r="I47" i="7"/>
  <c r="I104" i="7"/>
  <c r="I132" i="7"/>
  <c r="I89" i="7"/>
  <c r="I97" i="7"/>
  <c r="I113" i="7"/>
  <c r="I25" i="7"/>
  <c r="I56" i="7"/>
  <c r="I135" i="7"/>
  <c r="I172" i="7"/>
  <c r="I129" i="7"/>
  <c r="I39" i="7"/>
  <c r="I192" i="7"/>
  <c r="I63" i="7"/>
  <c r="I116" i="7"/>
  <c r="I123" i="7"/>
  <c r="I213" i="7"/>
  <c r="I33" i="7"/>
  <c r="I110" i="7"/>
  <c r="I195" i="7"/>
  <c r="I207" i="7"/>
  <c r="I59" i="7"/>
  <c r="I67" i="7"/>
  <c r="I78" i="7"/>
  <c r="I189" i="7"/>
  <c r="I83" i="7"/>
  <c r="I87" i="7"/>
  <c r="I141" i="7"/>
  <c r="I179" i="7"/>
  <c r="I210" i="7"/>
  <c r="I219" i="7"/>
  <c r="I94" i="7"/>
  <c r="I119" i="7"/>
  <c r="I138" i="7"/>
  <c r="I100" i="7"/>
  <c r="I107" i="7"/>
  <c r="I126" i="7"/>
  <c r="I216" i="7"/>
  <c r="I22" i="7"/>
  <c r="I80" i="7"/>
  <c r="I91" i="7"/>
  <c r="I51" i="7"/>
  <c r="I36" i="7"/>
  <c r="I43" i="7"/>
  <c r="I186" i="7"/>
  <c r="I201" i="7"/>
  <c r="I256" i="7"/>
  <c r="I198" i="7"/>
  <c r="I204" i="7"/>
  <c r="I132" i="6"/>
  <c r="I144" i="6"/>
  <c r="I154" i="6"/>
  <c r="I146" i="6"/>
  <c r="I156" i="6"/>
  <c r="I138" i="6"/>
  <c r="I158" i="6"/>
  <c r="I140" i="6"/>
  <c r="I148" i="6"/>
  <c r="I152" i="6"/>
</calcChain>
</file>

<file path=xl/sharedStrings.xml><?xml version="1.0" encoding="utf-8"?>
<sst xmlns="http://schemas.openxmlformats.org/spreadsheetml/2006/main" count="4075" uniqueCount="2563">
  <si>
    <t>Утверждаю:</t>
  </si>
  <si>
    <t xml:space="preserve">РАЗДЕЛ 10. ВНУТРЕННИЕ ГАЗОПРОВОДЫ И БЫТОВОЕ ГАЗОВОЕ ОБОРУДОВАНИЕ </t>
  </si>
  <si>
    <t>Глава 1. ТЕХНИЧЕСКОЕ ОБСЛУЖИВАНИЕ</t>
  </si>
  <si>
    <t>Наименование работ и</t>
  </si>
  <si>
    <t>Единица</t>
  </si>
  <si>
    <t xml:space="preserve">Цена,руб. </t>
  </si>
  <si>
    <t>газового оборудования</t>
  </si>
  <si>
    <t>измерения</t>
  </si>
  <si>
    <t>(без НДС)</t>
  </si>
  <si>
    <t>10.1.1.</t>
  </si>
  <si>
    <t>Техническое обслуживание плиты двухгорелочной газовой</t>
  </si>
  <si>
    <t>плита</t>
  </si>
  <si>
    <t>10.1.2.</t>
  </si>
  <si>
    <t>То же, плиты трехгорелочной</t>
  </si>
  <si>
    <t>"</t>
  </si>
  <si>
    <t>10.1.3.</t>
  </si>
  <si>
    <t>То же, плиты четырехгорелочной</t>
  </si>
  <si>
    <t>установка</t>
  </si>
  <si>
    <t>10.1.11.</t>
  </si>
  <si>
    <t xml:space="preserve">Техническое обслуживание проточного автоматического </t>
  </si>
  <si>
    <t>прибор</t>
  </si>
  <si>
    <t>водонагревателя</t>
  </si>
  <si>
    <t>10.1.12.</t>
  </si>
  <si>
    <t>То же, полуавтоматического водонагревателя</t>
  </si>
  <si>
    <t>10.1.13.</t>
  </si>
  <si>
    <t xml:space="preserve">Техническое обслуживание емкостного водонагревателя </t>
  </si>
  <si>
    <t>типа АГВ-80, АГВ-120, АОГВ-4, АОГВ-6, АОГВ-10</t>
  </si>
  <si>
    <t>10.1.14.</t>
  </si>
  <si>
    <t>То же, типа АОГВ-11, АОГВ-15, АОГВ-20</t>
  </si>
  <si>
    <t>10.1.15.</t>
  </si>
  <si>
    <t>То же, типа АОГВ-17,5,  АОГВ-23, АОГВ-29</t>
  </si>
  <si>
    <t>10.1.16.</t>
  </si>
  <si>
    <t>То же, типа ДОН-16, ДОН-31,5; Хопер, "Burnham"</t>
  </si>
  <si>
    <t>10.1.17.</t>
  </si>
  <si>
    <t>То же, типа КЧМ, БЭМ</t>
  </si>
  <si>
    <t>10.1.18.</t>
  </si>
  <si>
    <t xml:space="preserve">Техническое обслуживание комбинированной бойлерной </t>
  </si>
  <si>
    <t>установки типа "Мора"</t>
  </si>
  <si>
    <t>10.1.19.</t>
  </si>
  <si>
    <t>Техническое обслуживание отопительного котла ВНИИСТО</t>
  </si>
  <si>
    <t>котел</t>
  </si>
  <si>
    <t>10.1.20.</t>
  </si>
  <si>
    <t xml:space="preserve">Техническое обслуживание пищеварочного  котла </t>
  </si>
  <si>
    <t>10.1.20.1.</t>
  </si>
  <si>
    <t>Техническое обслуживание котлов импортного производства, включая двухконтурные отечественные</t>
  </si>
  <si>
    <t>10.1.20.2.</t>
  </si>
  <si>
    <t>Техническое обслуживание настенного конденсатного котла импортного производства</t>
  </si>
  <si>
    <t>10.1.21.</t>
  </si>
  <si>
    <t>Техническое обслуживание отопительной печи с автоматикой</t>
  </si>
  <si>
    <t>печь</t>
  </si>
  <si>
    <t>10.1.22.</t>
  </si>
  <si>
    <t>То же, без автоматики</t>
  </si>
  <si>
    <t>10.1.23.</t>
  </si>
  <si>
    <t xml:space="preserve">Техническое обслуживание газов. оборудования индивидуальной  </t>
  </si>
  <si>
    <t>горелка</t>
  </si>
  <si>
    <t>бани (теплицы, гаража) при одной горелке</t>
  </si>
  <si>
    <t>(На каждую последующую горелку применять коэф. 0,7)</t>
  </si>
  <si>
    <t>10.1.24.</t>
  </si>
  <si>
    <t>Техническое обслуживание агрегата "Lennox"</t>
  </si>
  <si>
    <t>агрегат</t>
  </si>
  <si>
    <t>10.1.25.</t>
  </si>
  <si>
    <t>То же, с увлажнителем</t>
  </si>
  <si>
    <t>10.1.26.</t>
  </si>
  <si>
    <t>Техническое обслуживание калорифера газового</t>
  </si>
  <si>
    <t>10.1.27.</t>
  </si>
  <si>
    <t>Техническое обслуживание сигнализатора загазованности</t>
  </si>
  <si>
    <t>(кроме проверки контрольными смесями)</t>
  </si>
  <si>
    <t>10.1.28.</t>
  </si>
  <si>
    <t>Техническое обслуживание бытового газового счетчика</t>
  </si>
  <si>
    <t>счетчик</t>
  </si>
  <si>
    <t>10.1.29.</t>
  </si>
  <si>
    <r>
      <t xml:space="preserve">Проверка на герметичность </t>
    </r>
    <r>
      <rPr>
        <sz val="9"/>
        <rFont val="Arial Cyr"/>
        <family val="2"/>
        <charset val="204"/>
      </rPr>
      <t xml:space="preserve">фланцевых, резьбовых соединений  </t>
    </r>
  </si>
  <si>
    <t xml:space="preserve">и  сварных стыков на газопроводе в подъезде здания </t>
  </si>
  <si>
    <t>10 соед.</t>
  </si>
  <si>
    <t>(При работе с приставной лестницы применять  коэф. 1,2)</t>
  </si>
  <si>
    <t>10.1.30.</t>
  </si>
  <si>
    <t xml:space="preserve">Проверка герметичности внутреннего газопровода и газового </t>
  </si>
  <si>
    <t>оборудования при количестве приборов на одном стояке  до  5</t>
  </si>
  <si>
    <t>стояк</t>
  </si>
  <si>
    <t xml:space="preserve">                                                                                 6 - 10</t>
  </si>
  <si>
    <t xml:space="preserve">                                                                                 11 - 15</t>
  </si>
  <si>
    <t xml:space="preserve">                                                                                 св. 16</t>
  </si>
  <si>
    <t xml:space="preserve">(При работе с приставной лестницы с перестановкой применять </t>
  </si>
  <si>
    <t>коэф. 1,2; при наличии коллекторов в разводке газопроводов</t>
  </si>
  <si>
    <t>в лестничных клетках или коридорах применять коэф. 1,5)</t>
  </si>
  <si>
    <t>10.1.31.</t>
  </si>
  <si>
    <t>Включение отопительной печи с автоматическим устройством</t>
  </si>
  <si>
    <t xml:space="preserve">на зимний период  </t>
  </si>
  <si>
    <t xml:space="preserve">(На каждую последующую печь в пунктах  1.1.31 - 1.1.32 </t>
  </si>
  <si>
    <t>применять коэф. 0,85)</t>
  </si>
  <si>
    <t>10.1.32.</t>
  </si>
  <si>
    <t>То же, без автоматического устройства</t>
  </si>
  <si>
    <t>10.1.33.</t>
  </si>
  <si>
    <t>Включение отопительного аппарата на зимний период</t>
  </si>
  <si>
    <t>аппарат</t>
  </si>
  <si>
    <t>(На каждый последующий аппарат применять коэф. 0,85)</t>
  </si>
  <si>
    <t>10.1.34.</t>
  </si>
  <si>
    <t xml:space="preserve">Сезонное отключение отопительного аппарата или отопитель- </t>
  </si>
  <si>
    <t>ной печи</t>
  </si>
  <si>
    <t>(На каждый послед. аппарат, печь применять коэф. 0,85)</t>
  </si>
  <si>
    <t>10.1.41.</t>
  </si>
  <si>
    <t>Первичная проверка дымоходов</t>
  </si>
  <si>
    <t>канал</t>
  </si>
  <si>
    <t>10.1.42</t>
  </si>
  <si>
    <t>Вторичная проверка дымоходов</t>
  </si>
  <si>
    <t>Примечания</t>
  </si>
  <si>
    <t xml:space="preserve">1 Работы по техническому обслуживанию и ремонту по заявкам газопроводов и газового оборудования </t>
  </si>
  <si>
    <t xml:space="preserve">    выполняет слесарь по эксплуатации и ремонту газового оборудования.</t>
  </si>
  <si>
    <t>2 При техническом обслуживании плит  и водонагревателей повышенной комфортности  или</t>
  </si>
  <si>
    <t xml:space="preserve">  импортного производства    в главах 1 и 2 настоящего раздела применять к цене коэффициент 1,25.</t>
  </si>
  <si>
    <t>Глава 2. РЕМОНТ ПО ЗАЯВКАМ</t>
  </si>
  <si>
    <t xml:space="preserve">Вызов слесаря для выполнения ремонта </t>
  </si>
  <si>
    <t>вызов</t>
  </si>
  <si>
    <t>(в сельской местности применять коэф. 1,2)</t>
  </si>
  <si>
    <t>Плита газовая и газобаллонная установка</t>
  </si>
  <si>
    <t>10.2.1.</t>
  </si>
  <si>
    <t xml:space="preserve">Замена газовой плиты без изменения подводки с пуском </t>
  </si>
  <si>
    <t>газа и регулировкой работы горелок плиты</t>
  </si>
  <si>
    <t>10.2.2.</t>
  </si>
  <si>
    <t>Демонтаж газовой плиты с установкой заглушки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</si>
  <si>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</si>
  <si>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</si>
  <si>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</si>
  <si>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</si>
  <si>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</si>
  <si>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</si>
  <si>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</si>
  <si>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</si>
  <si>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</si>
  <si>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</si>
  <si>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 верхней горелки плиты</t>
  </si>
  <si>
    <t>10.2.7.</t>
  </si>
  <si>
    <t>Замена горелки духового шкафа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</si>
  <si>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</si>
  <si>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</si>
  <si>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</si>
  <si>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</si>
  <si>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</si>
  <si>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</si>
  <si>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трубка</t>
  </si>
  <si>
    <t>10.2.11.</t>
  </si>
  <si>
    <t>Замена прокладок газоподводящей трубки</t>
  </si>
  <si>
    <t>прокладка</t>
  </si>
  <si>
    <t>10.2.12.</t>
  </si>
  <si>
    <t>Замена регулятора подачи воздуха</t>
  </si>
  <si>
    <t>регулятор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</si>
  <si>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</si>
  <si>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</si>
  <si>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</si>
  <si>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</si>
  <si>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</si>
  <si>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</si>
  <si>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</si>
  <si>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</si>
  <si>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пружина</t>
  </si>
  <si>
    <t>10.2.16.</t>
  </si>
  <si>
    <t>Замена стекла дверки духового шкафа</t>
  </si>
  <si>
    <t>стекло</t>
  </si>
  <si>
    <t>10.2.19.</t>
  </si>
  <si>
    <t>Замена ручки дверки духового шкафа</t>
  </si>
  <si>
    <t>операция</t>
  </si>
  <si>
    <t>10.2.22.</t>
  </si>
  <si>
    <t>Замена крана плиты</t>
  </si>
  <si>
    <t>кран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</si>
  <si>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</si>
  <si>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</si>
  <si>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</si>
  <si>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</si>
  <si>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</si>
  <si>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</si>
  <si>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</si>
  <si>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</si>
  <si>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</si>
  <si>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</si>
  <si>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</si>
  <si>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</si>
  <si>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</si>
  <si>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</si>
  <si>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</si>
  <si>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</si>
  <si>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</si>
  <si>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>Замена разрядника блока пъезорозжига</t>
  </si>
  <si>
    <t>10.2.32.</t>
  </si>
  <si>
    <r>
      <t xml:space="preserve">Замена терморегулятора (указателя температуры) </t>
    </r>
    <r>
      <rPr>
        <sz val="9"/>
        <rFont val="Arial Cyr"/>
        <family val="2"/>
        <charset val="204"/>
      </rPr>
      <t>плиты"Брест"</t>
    </r>
  </si>
  <si>
    <t>10.2.33.</t>
  </si>
  <si>
    <t>Замена подвода малого и большого газопровода к плите</t>
  </si>
  <si>
    <t>подвод</t>
  </si>
  <si>
    <t>10.2.34.</t>
  </si>
  <si>
    <t>Установка гибкого шланга</t>
  </si>
  <si>
    <t>шланг</t>
  </si>
  <si>
    <t>10.2.35.</t>
  </si>
  <si>
    <t>Регулировка горения газа с калибровкой отверстия форсунки</t>
  </si>
  <si>
    <t>плиты</t>
  </si>
  <si>
    <t>10.2.36.</t>
  </si>
  <si>
    <t>Регулировка горения горелок духового шкафа плиты</t>
  </si>
  <si>
    <t>10.2.37.</t>
  </si>
  <si>
    <t>Прочистка, калибровка сопла горелки плиты</t>
  </si>
  <si>
    <t>10.2.38.</t>
  </si>
  <si>
    <t>Настройка терморегулятора (указателя температуры)</t>
  </si>
  <si>
    <t>10.2.39.</t>
  </si>
  <si>
    <t xml:space="preserve">Настройка электромагнитного клапана (ЭМК)  плиты 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</si>
  <si>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</si>
  <si>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</si>
  <si>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</si>
  <si>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</si>
  <si>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</si>
  <si>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</si>
  <si>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</si>
  <si>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>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</si>
  <si>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</si>
  <si>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</si>
  <si>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</si>
  <si>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</si>
  <si>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</si>
  <si>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двухконфорочной портативной плиты</t>
  </si>
  <si>
    <t>10.2.46.</t>
  </si>
  <si>
    <t>Ремонт и настройка регулятора давления газа РДГ, РДК и др.</t>
  </si>
  <si>
    <t>10.2.47.</t>
  </si>
  <si>
    <t xml:space="preserve">Замена регулятора давления газа </t>
  </si>
  <si>
    <t>10.2.48.</t>
  </si>
  <si>
    <t xml:space="preserve">Замена мембраны регулятора давления газа </t>
  </si>
  <si>
    <t>мембрана</t>
  </si>
  <si>
    <t>10.2.49.</t>
  </si>
  <si>
    <t xml:space="preserve">Замена шланга и прокладки регулятора давления газа </t>
  </si>
  <si>
    <t>10.2.50.</t>
  </si>
  <si>
    <t>Замена прокладки уплотнительного клапана РДГ, РДК и др.</t>
  </si>
  <si>
    <t>10.2.51.</t>
  </si>
  <si>
    <t>Замена блока инжекционных горелок в ресторанной плите</t>
  </si>
  <si>
    <t>блок</t>
  </si>
  <si>
    <t>10.2.51.1.</t>
  </si>
  <si>
    <t>Техническое обследование для выявление причин неисправностей (для плит повышенной комфортности и импортного производства применять коэф.1,5)</t>
  </si>
  <si>
    <t>10.2.51.2.</t>
  </si>
  <si>
    <t xml:space="preserve">Замена духового шкафа без изменения подводки с пуском газа и регулировкой работы горелок с гибкой подводкой </t>
  </si>
  <si>
    <t>10.2.51.3.</t>
  </si>
  <si>
    <t>Замена варочной поверхности без изменения подводки с пуском газа и регулировкой работы горелок с гибкой подводкой</t>
  </si>
  <si>
    <t>Водонагреватель проточный</t>
  </si>
  <si>
    <t>10.2.52.</t>
  </si>
  <si>
    <t>водонагре-</t>
  </si>
  <si>
    <t>ватель</t>
  </si>
  <si>
    <t>10.2.53.</t>
  </si>
  <si>
    <t>Демонтаж проточного водонагревателя с установкой заглушки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</si>
  <si>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</si>
  <si>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</si>
  <si>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</si>
  <si>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</si>
  <si>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</si>
  <si>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</si>
  <si>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 КГИ-56</t>
  </si>
  <si>
    <t>10.2.57.</t>
  </si>
  <si>
    <t>Установка блок-крана  КГИ-56</t>
  </si>
  <si>
    <t>10.2.58.</t>
  </si>
  <si>
    <t>Замена блок-крана ВПГ</t>
  </si>
  <si>
    <t>10.2.59.</t>
  </si>
  <si>
    <t>Снятие блок-крана  ВПГ</t>
  </si>
  <si>
    <t>10.2.60</t>
  </si>
  <si>
    <t>Установка блок-крана  ВПГ</t>
  </si>
  <si>
    <t>10.2.61.</t>
  </si>
  <si>
    <t>Замена газовой части  блок-крана КГИ-56</t>
  </si>
  <si>
    <t>10.2.62.</t>
  </si>
  <si>
    <t>Снятие газовой части  блок-крана КГИ-56</t>
  </si>
  <si>
    <t>10.2.63</t>
  </si>
  <si>
    <t>Установка газовой части  блок-крана КГИ-56</t>
  </si>
  <si>
    <t>10.2.64.</t>
  </si>
  <si>
    <t>Замена газовой части  блок-крана ВПГ</t>
  </si>
  <si>
    <t>10.2.65.</t>
  </si>
  <si>
    <t>Снятие газовой части  блок-крана ВПГ</t>
  </si>
  <si>
    <t>10.2.66.</t>
  </si>
  <si>
    <t>Установка газовой части  блок-крана ВПГ</t>
  </si>
  <si>
    <t>10.2.67.</t>
  </si>
  <si>
    <t>Замена водяного регулятора Л-3</t>
  </si>
  <si>
    <t>10.2.68.</t>
  </si>
  <si>
    <t xml:space="preserve">Замена водяного регулятора КГИ-56 </t>
  </si>
  <si>
    <t>10.2.69.</t>
  </si>
  <si>
    <t xml:space="preserve">Замена водяного регулятора ПГ-6 </t>
  </si>
  <si>
    <t>10.2.70.</t>
  </si>
  <si>
    <t>Набивка сальника газовой части блок-крана</t>
  </si>
  <si>
    <t>сальник</t>
  </si>
  <si>
    <t>10.2.71.</t>
  </si>
  <si>
    <t>Замена штока газовой части блок-крана</t>
  </si>
  <si>
    <t>шток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</si>
  <si>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</si>
  <si>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</si>
  <si>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</si>
  <si>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</si>
  <si>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</si>
  <si>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</si>
  <si>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</si>
  <si>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</si>
  <si>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</si>
  <si>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</si>
  <si>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</si>
  <si>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</si>
  <si>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</si>
  <si>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</si>
  <si>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</t>
  </si>
  <si>
    <t>Замена крышки водяной части КГИ-56</t>
  </si>
  <si>
    <t>крышка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</si>
  <si>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</si>
  <si>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</si>
  <si>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</si>
  <si>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</si>
  <si>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</si>
  <si>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</si>
  <si>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</si>
  <si>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</si>
  <si>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</si>
  <si>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</si>
  <si>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</si>
  <si>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водяной части ВПГ</t>
  </si>
  <si>
    <t>10.2.85.</t>
  </si>
  <si>
    <t>Снятие водяной части ВПГ</t>
  </si>
  <si>
    <t>10.2.86.</t>
  </si>
  <si>
    <t>Установка водяной части ВПГ</t>
  </si>
  <si>
    <t>10.2.87.</t>
  </si>
  <si>
    <t>Замена теплообменника КГИ-56</t>
  </si>
  <si>
    <t>теплообмен-к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</si>
  <si>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</si>
  <si>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</si>
  <si>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</si>
  <si>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</si>
  <si>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</si>
  <si>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</si>
  <si>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</si>
  <si>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</si>
  <si>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</si>
  <si>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</si>
  <si>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</si>
  <si>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>Замена сопла основной горелки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</si>
  <si>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</si>
  <si>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</si>
  <si>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</si>
  <si>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</si>
  <si>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</si>
  <si>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</si>
  <si>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</si>
  <si>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</si>
  <si>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</si>
  <si>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r>
      <t>Замена</t>
    </r>
    <r>
      <rPr>
        <sz val="10"/>
        <rFont val="Arial Cyr"/>
        <charset val="204"/>
      </rPr>
      <t xml:space="preserve"> электромагнитного клапана ВПГ</t>
    </r>
  </si>
  <si>
    <t>клапан</t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</si>
  <si>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</si>
  <si>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</si>
  <si>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</si>
  <si>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</si>
  <si>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</si>
  <si>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</si>
  <si>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</si>
  <si>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</si>
  <si>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</si>
  <si>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</si>
  <si>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</si>
  <si>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</si>
  <si>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</si>
  <si>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</si>
  <si>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</si>
  <si>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</si>
  <si>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</si>
  <si>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</si>
  <si>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</si>
  <si>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</si>
  <si>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</si>
  <si>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</si>
  <si>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сопла запальника</t>
  </si>
  <si>
    <t>10.2.109.</t>
  </si>
  <si>
    <t>Прочистка, калибровка сопла горелки</t>
  </si>
  <si>
    <t>10.2.110.</t>
  </si>
  <si>
    <t>Прочистка сопла водяного узла</t>
  </si>
  <si>
    <t>10.2.111.</t>
  </si>
  <si>
    <t xml:space="preserve">Прочистка сетки фильтра водяного редуктора с заменой </t>
  </si>
  <si>
    <t>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</si>
  <si>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</si>
  <si>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</si>
  <si>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</si>
  <si>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</si>
  <si>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</si>
  <si>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</si>
  <si>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</si>
  <si>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водяной части с корректировкой резьбы</t>
  </si>
  <si>
    <t>10.2.116.</t>
  </si>
  <si>
    <t>Снятие и прочистка подводящей трубки  холодной воды с</t>
  </si>
  <si>
    <t>корректировкой резьбы</t>
  </si>
  <si>
    <t>10.2.117.</t>
  </si>
  <si>
    <t>Установка подводящей трубки холодной воды</t>
  </si>
  <si>
    <t>10.2.118.</t>
  </si>
  <si>
    <t xml:space="preserve">Снятие и прочистка отводящей трубки горячей воды с </t>
  </si>
  <si>
    <t xml:space="preserve">корректировкой резьбы </t>
  </si>
  <si>
    <t>10.2.119.</t>
  </si>
  <si>
    <t>Установка отводящей трубки горячей воды</t>
  </si>
  <si>
    <t>10.2.120.</t>
  </si>
  <si>
    <t>Снятие и прочистка трубок радиатора КГИ-56  с корректи-</t>
  </si>
  <si>
    <t>ровкой резьбы</t>
  </si>
  <si>
    <t>10.2.121.</t>
  </si>
  <si>
    <t xml:space="preserve">Установка трубок радиатора КГИ-56 </t>
  </si>
  <si>
    <t>10.2.122.</t>
  </si>
  <si>
    <t>Развальцовка подводящей трубки холодной воды с заменой</t>
  </si>
  <si>
    <t>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</si>
  <si>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</si>
  <si>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</si>
  <si>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</si>
  <si>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</si>
  <si>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</si>
  <si>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</si>
  <si>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</si>
  <si>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</si>
  <si>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</si>
  <si>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</si>
  <si>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</si>
  <si>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</si>
  <si>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</si>
  <si>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</si>
  <si>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</si>
  <si>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 ВПГ</t>
  </si>
  <si>
    <t>10.2.131.</t>
  </si>
  <si>
    <t>Снятие  огневой камеры</t>
  </si>
  <si>
    <t>10.2.132.</t>
  </si>
  <si>
    <t>Установка  огневой камеры</t>
  </si>
  <si>
    <t>10.2.133.</t>
  </si>
  <si>
    <t>Крепление корпуса горелки ВПГ</t>
  </si>
  <si>
    <t>10.2.134.</t>
  </si>
  <si>
    <t>Крепление корпуса горелки КГИ</t>
  </si>
  <si>
    <t>10.2.135.</t>
  </si>
  <si>
    <t>Закрепление водонагревателя</t>
  </si>
  <si>
    <t>10.2.135.1.</t>
  </si>
  <si>
    <t>Техническая диагностика неисправностей (для водонагревателя импортного производства применять коэф. 1,5)</t>
  </si>
  <si>
    <t>водонагре
ватель</t>
  </si>
  <si>
    <t>10.2.135.2.</t>
  </si>
  <si>
    <t>Замена электрода пьезорозжига ВПГ</t>
  </si>
  <si>
    <t>электрод</t>
  </si>
  <si>
    <t>10.2.135.3.</t>
  </si>
  <si>
    <t>Замена передней панели ВПГ</t>
  </si>
  <si>
    <t>панель</t>
  </si>
  <si>
    <t>10.2.135.4.</t>
  </si>
  <si>
    <t>Замена клапана термозапорного (КТЗ)</t>
  </si>
  <si>
    <t>10.2.135.5.</t>
  </si>
  <si>
    <t>Чистка контактов электромагнитного клапана</t>
  </si>
  <si>
    <t>10.2.135.6.</t>
  </si>
  <si>
    <t>Замена микровыключателя проточного водонагревателя</t>
  </si>
  <si>
    <t>10.2.135.7.</t>
  </si>
  <si>
    <t>Замена батареек проточного водонагревателя</t>
  </si>
  <si>
    <t>10.2.135.8.</t>
  </si>
  <si>
    <t>Замена блока управления автоматического проточного водонагревателя</t>
  </si>
  <si>
    <t>10.2.135.9.</t>
  </si>
  <si>
    <t>Замена микропереключателя ВПГ</t>
  </si>
  <si>
    <t>10.2.135.10.</t>
  </si>
  <si>
    <t>Замена электрического блока управления</t>
  </si>
  <si>
    <t>10.2.135.11.</t>
  </si>
  <si>
    <t>Очистка датчика тяги от пыли и грязи</t>
  </si>
  <si>
    <t>10.2.135.12.</t>
  </si>
  <si>
    <t>Замена газоводяной части автоматического проточного водонагревателя</t>
  </si>
  <si>
    <t>10.2.135.13.</t>
  </si>
  <si>
    <t>Замена водяного редуктора атоматического проточного водонагревателя</t>
  </si>
  <si>
    <t>Водонагреватель емкостный, отопительный (отопительно-</t>
  </si>
  <si>
    <t xml:space="preserve">    варочный) котел, отопительная газовая печь </t>
  </si>
  <si>
    <t>10.2.136.</t>
  </si>
  <si>
    <t xml:space="preserve">Замена емкостного водонагревателя (котла) без изменения под- </t>
  </si>
  <si>
    <t xml:space="preserve">водки с пуском газа и регулировкой работы прибора (аппарата) </t>
  </si>
  <si>
    <t>10.2.137.</t>
  </si>
  <si>
    <t>Демонтаж котла с установкой заглушки</t>
  </si>
  <si>
    <t>10.2.138.</t>
  </si>
  <si>
    <t xml:space="preserve">Демонтаж горелки отопительного котла (печи) с установкой </t>
  </si>
  <si>
    <t>заглушки</t>
  </si>
  <si>
    <t>10.2.139.</t>
  </si>
  <si>
    <t>Замена горелки отопительного котла</t>
  </si>
  <si>
    <t>10.2.142.</t>
  </si>
  <si>
    <t>Замена крана горелки  АГВ-80, АОГВ-4 - АОГВ-20</t>
  </si>
  <si>
    <t>10.2.143.</t>
  </si>
  <si>
    <t>Замена крана горелки  АГВ-120, АОГВ-17.5, АОГВ-23 и др.</t>
  </si>
  <si>
    <t>10.2.146.</t>
  </si>
  <si>
    <t>Замена термопары  АГВ (АОГВ)</t>
  </si>
  <si>
    <t>10.2.148.</t>
  </si>
  <si>
    <t>Замена термопары автоматики безопасности печной горелки</t>
  </si>
  <si>
    <t>10.2.149.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</si>
  <si>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</si>
  <si>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</si>
  <si>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</si>
  <si>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</si>
  <si>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</si>
  <si>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</si>
  <si>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Замена терморегулятора (термобаллона) АГВ (АОГВ)</t>
  </si>
  <si>
    <t>терморег-тор</t>
  </si>
  <si>
    <t>10.2.153.</t>
  </si>
  <si>
    <t>Замена ЭМК емкостного водонагревателя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</si>
  <si>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</si>
  <si>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</si>
  <si>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</si>
  <si>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</si>
  <si>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</si>
  <si>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</si>
  <si>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</si>
  <si>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</si>
  <si>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</si>
  <si>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</si>
  <si>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</si>
  <si>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</si>
  <si>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</si>
  <si>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</si>
  <si>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</si>
  <si>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</si>
  <si>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>10.2.163.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</si>
  <si>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</si>
  <si>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</si>
  <si>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</si>
  <si>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</si>
  <si>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</si>
  <si>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</si>
  <si>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</si>
  <si>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</si>
  <si>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 фильтра на автоматике  АГВ, АОГВ</t>
  </si>
  <si>
    <t>фильтр</t>
  </si>
  <si>
    <t>10.2.168</t>
  </si>
  <si>
    <t>Замена обратного предохранительного клапана</t>
  </si>
  <si>
    <t>10.2.169.</t>
  </si>
  <si>
    <t>Замена "кармана" под термометр в отопительном аппарате</t>
  </si>
  <si>
    <t>10.2.170.</t>
  </si>
  <si>
    <t>Замена биметаллической пластины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</si>
  <si>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</si>
  <si>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</si>
  <si>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</si>
  <si>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</si>
  <si>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</si>
  <si>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</si>
  <si>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</si>
  <si>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10.2.175.</t>
  </si>
  <si>
    <t xml:space="preserve">Ремонт терморегулятора с заменой пружины (скобы или </t>
  </si>
  <si>
    <t>шурупа на регулировочном винте)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</si>
  <si>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</si>
  <si>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</si>
  <si>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</si>
  <si>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</si>
  <si>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</si>
  <si>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</si>
  <si>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</si>
  <si>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</si>
  <si>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</si>
  <si>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</si>
  <si>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Чистка контактов ЭМК без пайки катушки</t>
  </si>
  <si>
    <t>10.2.182.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</si>
  <si>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</si>
  <si>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</si>
  <si>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</si>
  <si>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</si>
  <si>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</si>
  <si>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</si>
  <si>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</si>
  <si>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</si>
  <si>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</si>
  <si>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</si>
  <si>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</si>
  <si>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</si>
  <si>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</si>
  <si>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</si>
  <si>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</si>
  <si>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</si>
  <si>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 xml:space="preserve">Очистка от сажи  отопительного котла  </t>
  </si>
  <si>
    <t>10.2.191.</t>
  </si>
  <si>
    <t>Очистка от накипи бака отопительного котла</t>
  </si>
  <si>
    <t>10.2.192.</t>
  </si>
  <si>
    <t>Проверка плотности бака после сварочных работ</t>
  </si>
  <si>
    <t>10.2.193.</t>
  </si>
  <si>
    <t xml:space="preserve">Ремонт бака отопительного котла </t>
  </si>
  <si>
    <t>10.2.194.</t>
  </si>
  <si>
    <t>Очистка рожков горелки от сажи</t>
  </si>
  <si>
    <t>10.2.195.</t>
  </si>
  <si>
    <t>10.2.196.</t>
  </si>
  <si>
    <t>Чистка сопел коллектора печной горелки</t>
  </si>
  <si>
    <t>10.2.197.</t>
  </si>
  <si>
    <t>Очистка от сажи отопительной печи</t>
  </si>
  <si>
    <t>10.2.197.2.</t>
  </si>
  <si>
    <t>Техническая диагностика неисправностей (для котла импортного производства применять коэф. 1,5)</t>
  </si>
  <si>
    <t>Котлы импортного производства</t>
  </si>
  <si>
    <t xml:space="preserve">Пуско-наладка, запуск котла </t>
  </si>
  <si>
    <t>Замена первичного теплообменника (битермика)</t>
  </si>
  <si>
    <t>Замена вторичного теплообменника</t>
  </si>
  <si>
    <t>Ремонт  горелки (чистка)</t>
  </si>
  <si>
    <t>объект</t>
  </si>
  <si>
    <t>Замена горелки</t>
  </si>
  <si>
    <t>Замена электронной части, платы.</t>
  </si>
  <si>
    <t>Ремонт  насоса</t>
  </si>
  <si>
    <t>Замена насоса</t>
  </si>
  <si>
    <t>Подкачка расширительного бака</t>
  </si>
  <si>
    <t>Замена расширительного бака (заднее расположение)</t>
  </si>
  <si>
    <t>Замена расширительного бака (боковое расположение)</t>
  </si>
  <si>
    <t>Замена газового клапана</t>
  </si>
  <si>
    <t>Настройка газового клапана</t>
  </si>
  <si>
    <t>Ремонт (чистка) или замена  вентилятора</t>
  </si>
  <si>
    <t>Замена  датчика тяги(трубка Пито) дифференциального реле</t>
  </si>
  <si>
    <t>Ремонт (чистка) электрода розжига, контроля пламени</t>
  </si>
  <si>
    <t>Замена электрода розжига, контроля пламени</t>
  </si>
  <si>
    <t>Прочие работы</t>
  </si>
  <si>
    <t>10.2.207.</t>
  </si>
  <si>
    <t xml:space="preserve">  </t>
  </si>
  <si>
    <t xml:space="preserve">                                                                                 40-50 мм</t>
  </si>
  <si>
    <t>10.2.208.</t>
  </si>
  <si>
    <t xml:space="preserve">Замена участка внутреннего газопровода длиной до </t>
  </si>
  <si>
    <t>участок</t>
  </si>
  <si>
    <t xml:space="preserve">                                            32 мм</t>
  </si>
  <si>
    <t xml:space="preserve">                                            40 мм</t>
  </si>
  <si>
    <t xml:space="preserve">                                            50 мм</t>
  </si>
  <si>
    <t>10.2.209.</t>
  </si>
  <si>
    <t xml:space="preserve">То же, на каждый дополнительный один метр газопровода </t>
  </si>
  <si>
    <t>м</t>
  </si>
  <si>
    <t xml:space="preserve">                      32 мм</t>
  </si>
  <si>
    <t xml:space="preserve">                      40 мм</t>
  </si>
  <si>
    <t xml:space="preserve">                      50 мм</t>
  </si>
  <si>
    <t>10.2.210.</t>
  </si>
  <si>
    <t>сгон</t>
  </si>
  <si>
    <t>10.2.211.</t>
  </si>
  <si>
    <t>Устранение утечки газа в муфтовом соединении внутреннего</t>
  </si>
  <si>
    <t>соединение</t>
  </si>
  <si>
    <t>газопровода диаметром до 50 мм</t>
  </si>
  <si>
    <t>10.2.212.</t>
  </si>
  <si>
    <t>Продувка и пуск газа во внутренний газопровод администра-</t>
  </si>
  <si>
    <t>тивного, общественного здания непроизводственного</t>
  </si>
  <si>
    <t>назначения после отключения от газоснабжения</t>
  </si>
  <si>
    <t>10.2.213.</t>
  </si>
  <si>
    <t>Продувка и пуск дворового (подземного,надземного) газопро-</t>
  </si>
  <si>
    <t xml:space="preserve">вода к жилому  дому после отключения от газоснабжения </t>
  </si>
  <si>
    <t>10.2.214.</t>
  </si>
  <si>
    <t>Продувка и пуск внутреннего газопровода в жилом доме</t>
  </si>
  <si>
    <t>индивид. застройки после отключения  от газоснабжения</t>
  </si>
  <si>
    <t>10.2.215.</t>
  </si>
  <si>
    <t>Продувка и пуск внутреннего газопровода в многоквартирном</t>
  </si>
  <si>
    <t>жилом доме  после отключения от газоснабжения при</t>
  </si>
  <si>
    <t>количестве приборов на одном стояке до 5</t>
  </si>
  <si>
    <t>10.2.216.</t>
  </si>
  <si>
    <t>То же, при количестве приборов на одном стояке св. 5</t>
  </si>
  <si>
    <t>10.2.217.</t>
  </si>
  <si>
    <t>Отключение газового прибора с установкой заглушки</t>
  </si>
  <si>
    <t>10.2.218.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</si>
  <si>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</si>
  <si>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</si>
  <si>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</si>
  <si>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</si>
  <si>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 xml:space="preserve">                                                               25 - 40 мм</t>
  </si>
  <si>
    <t xml:space="preserve">                                                               50 мм</t>
  </si>
  <si>
    <t>10.2.221.</t>
  </si>
  <si>
    <t>Смазка газового крана диаметром до 15 мм</t>
  </si>
  <si>
    <t>10.2.222.</t>
  </si>
  <si>
    <t xml:space="preserve">Обследование газового прибора на его пригодность к </t>
  </si>
  <si>
    <t xml:space="preserve">эксплуатации </t>
  </si>
  <si>
    <t>10.2.223.</t>
  </si>
  <si>
    <t>Оповещение и отключение жилых домов на период ремонтных</t>
  </si>
  <si>
    <t>работ</t>
  </si>
  <si>
    <t>10.2.223.1.</t>
  </si>
  <si>
    <t>Замена прокладок газового счетчика</t>
  </si>
  <si>
    <t>10.2.223.2</t>
  </si>
  <si>
    <t>Замена гибкого шланга</t>
  </si>
  <si>
    <t>шт</t>
  </si>
  <si>
    <t xml:space="preserve">Примечание - " Вызов слесаря" включает время на прием заявки диспетчером и проезд (переход) к объекту. </t>
  </si>
  <si>
    <t>РАЗДЕЛ 2. СТРОИТЕЛЬНО-МОНТАЖНЫЕ РАБОТЫ</t>
  </si>
  <si>
    <t>Глава 1. ВРЕЗКА, ОБРЕЗКА  МЕТАЛЛИЧЕСКОГО ГАЗОПРОВОДА</t>
  </si>
  <si>
    <t>2.1.1.</t>
  </si>
  <si>
    <t xml:space="preserve">Врезка или обрезка (с заглушкой) подземного газопровода низкого  </t>
  </si>
  <si>
    <t xml:space="preserve">давления  с отключением газа при диаметре  </t>
  </si>
  <si>
    <t>врезка</t>
  </si>
  <si>
    <t>(обрезка)</t>
  </si>
  <si>
    <t xml:space="preserve">                                                                                    101 - 200 мм</t>
  </si>
  <si>
    <t xml:space="preserve">                                                                                    201 - 300 мм</t>
  </si>
  <si>
    <t xml:space="preserve">                                                                                    301 - 400 мм</t>
  </si>
  <si>
    <t xml:space="preserve">                                                                                    401 - 500 мм</t>
  </si>
  <si>
    <t xml:space="preserve">                                                                                    св. 500 мм</t>
  </si>
  <si>
    <t xml:space="preserve">(При врезке с отключением газопровода высокого (среднего)  </t>
  </si>
  <si>
    <t xml:space="preserve">давления всех диаметров  применять коэф.1,15; с понижением </t>
  </si>
  <si>
    <t xml:space="preserve">давления  или при врезке заготовкой применять коэф.1,3; при </t>
  </si>
  <si>
    <t xml:space="preserve">обрезке газопровода без установки заглушки применять коэф.0,8) </t>
  </si>
  <si>
    <t>2.1.2.</t>
  </si>
  <si>
    <t xml:space="preserve">Врезка или обрезка (с заглушкой) надземного газопровода низкого </t>
  </si>
  <si>
    <t xml:space="preserve">                                                                                    32 - 40 мм</t>
  </si>
  <si>
    <t xml:space="preserve">                                                                                    51 - 100 мм</t>
  </si>
  <si>
    <t xml:space="preserve">                                                                                   св.300 мм</t>
  </si>
  <si>
    <t xml:space="preserve">(При врезке газопровода заготовкой применять коэф. 1,3; при </t>
  </si>
  <si>
    <t>обрезке газопровода без установки заглушки применять коэф.0,7)</t>
  </si>
  <si>
    <t>2.1.3.</t>
  </si>
  <si>
    <r>
      <t xml:space="preserve">Врезка газопровода  низкого давления </t>
    </r>
    <r>
      <rPr>
        <sz val="10"/>
        <rFont val="Arial Cyr"/>
        <charset val="204"/>
      </rPr>
      <t>надземной прокладки</t>
    </r>
  </si>
  <si>
    <t xml:space="preserve">                                                                     32- 40 мм</t>
  </si>
  <si>
    <t xml:space="preserve">                                                                     50 мм</t>
  </si>
  <si>
    <t>2.1.4.</t>
  </si>
  <si>
    <t xml:space="preserve">Врезка приспособлением ВПГ под газом вновь построенного </t>
  </si>
  <si>
    <t>наружного газопровода высокого (среднего) давления при</t>
  </si>
  <si>
    <t>диаметре присоединяемого газопровода до 150 мм</t>
  </si>
  <si>
    <t>(При выполнении работ по изоляции присоединения газопровода</t>
  </si>
  <si>
    <t>применять коэф. 1,1)</t>
  </si>
  <si>
    <t>2.1.5.</t>
  </si>
  <si>
    <t xml:space="preserve">Присоединение (врезка) муфтой вновь построенного наружного </t>
  </si>
  <si>
    <t xml:space="preserve">газопровода к действующему при диаметре присоединяемого </t>
  </si>
  <si>
    <t xml:space="preserve">газопровода    до 32 мм                               </t>
  </si>
  <si>
    <t>присоед.</t>
  </si>
  <si>
    <t xml:space="preserve">                          40 - 50 мм</t>
  </si>
  <si>
    <t xml:space="preserve">                          51- 100 мм</t>
  </si>
  <si>
    <t xml:space="preserve">                          101 - 200 мм</t>
  </si>
  <si>
    <t xml:space="preserve">                          201 - 300 мм</t>
  </si>
  <si>
    <t xml:space="preserve">                          301 - 400 мм</t>
  </si>
  <si>
    <t xml:space="preserve">                          401 - 500 мм</t>
  </si>
  <si>
    <t>2.1.6.</t>
  </si>
  <si>
    <t xml:space="preserve">Врезка в действующий внутренний газопровод при  диаметре  </t>
  </si>
  <si>
    <t>2.1.7.</t>
  </si>
  <si>
    <t>Врезка штуцером под газом в действующий внутренний</t>
  </si>
  <si>
    <t xml:space="preserve">                                          40-50 мм</t>
  </si>
  <si>
    <t>2.1.7.1</t>
  </si>
  <si>
    <t>Врезка в действующий газопровод без снижения давления и отключения газа оборудованием RAVETTI диаметром до</t>
  </si>
  <si>
    <t>50 - 80  мм</t>
  </si>
  <si>
    <t>100 - 125  мм</t>
  </si>
  <si>
    <t>150  мм</t>
  </si>
  <si>
    <t>159  мм</t>
  </si>
  <si>
    <t>219  мм</t>
  </si>
  <si>
    <t>273  мм</t>
  </si>
  <si>
    <t>325  мм</t>
  </si>
  <si>
    <t>2.1.7.2</t>
  </si>
  <si>
    <t>Врезка в действующий полиэтиленовый газопровод без снижения давления и отключения газа гидравлическим передавливателем Footage диаметром до</t>
  </si>
  <si>
    <t>63 мм</t>
  </si>
  <si>
    <t>90 мм</t>
  </si>
  <si>
    <t>110 мм</t>
  </si>
  <si>
    <t>160 мм</t>
  </si>
  <si>
    <t>225 мм</t>
  </si>
  <si>
    <t>2.1.7.3</t>
  </si>
  <si>
    <t xml:space="preserve">Установка системы байпас RAVETTI диаметром до </t>
  </si>
  <si>
    <t>50-80 мм</t>
  </si>
  <si>
    <t>100-125 мм</t>
  </si>
  <si>
    <t>159 мм</t>
  </si>
  <si>
    <t>219 мм</t>
  </si>
  <si>
    <t>273 мм</t>
  </si>
  <si>
    <t>325 мм</t>
  </si>
  <si>
    <t>2.1.7.4</t>
  </si>
  <si>
    <t xml:space="preserve">Врезка в действующий газопровод ПЭ без снижения давления и отключения газа оборудованием Hutz Baumgarten диаметром </t>
  </si>
  <si>
    <t>2.1.8.</t>
  </si>
  <si>
    <t>стык</t>
  </si>
  <si>
    <t xml:space="preserve">                                            51 - 100 мм</t>
  </si>
  <si>
    <t xml:space="preserve">                                           201- 300  мм</t>
  </si>
  <si>
    <t xml:space="preserve">                                           301 - 500 мм</t>
  </si>
  <si>
    <t>2.1.9.</t>
  </si>
  <si>
    <t>Обрезка  внутреннего газопровода с установкой сварной</t>
  </si>
  <si>
    <t>обрезка</t>
  </si>
  <si>
    <t>заглушки при диаметре газопровода до 32 мм</t>
  </si>
  <si>
    <t>(При обрезке без установки заглушки применять коэф.0,7)</t>
  </si>
  <si>
    <t>2.1.10.</t>
  </si>
  <si>
    <t>Изоляция мест врезки или обрезки газопровода (без приготовления</t>
  </si>
  <si>
    <t>место</t>
  </si>
  <si>
    <t xml:space="preserve">                                           201- 300 мм</t>
  </si>
  <si>
    <t xml:space="preserve">                                           301 - 400 мм</t>
  </si>
  <si>
    <t xml:space="preserve">                                           401 - 500 мм</t>
  </si>
  <si>
    <t xml:space="preserve">                                            св. 500 мм</t>
  </si>
  <si>
    <t>2.1.11.</t>
  </si>
  <si>
    <t xml:space="preserve">Приготовление (разогрев) битумной мастики для изоляции </t>
  </si>
  <si>
    <t>10 кг</t>
  </si>
  <si>
    <t>газопровода</t>
  </si>
  <si>
    <t xml:space="preserve">Примечание - Строительно- монтажные работы на газопроводе и сооружениях  выполняют: электрогазосварщик-врезчик </t>
  </si>
  <si>
    <t>и слесарь по эксплуатации и ремонту подземных газопроводов.</t>
  </si>
  <si>
    <t>Глава 2. СТРОИТЕЛЬНО-МОНТАЖНЫЕ  РАБОТЫ НА ГАЗОПРОВОДЕ</t>
  </si>
  <si>
    <t>2.2.1.</t>
  </si>
  <si>
    <t>Прокладка с пневматическим испытанием стального подземного</t>
  </si>
  <si>
    <t xml:space="preserve"> м</t>
  </si>
  <si>
    <t xml:space="preserve">                                              101 - 200 мм</t>
  </si>
  <si>
    <t xml:space="preserve">                                              201 - 300 мм</t>
  </si>
  <si>
    <t xml:space="preserve">                                              301 - 400 мм</t>
  </si>
  <si>
    <t xml:space="preserve">                                              401 - 500 мм</t>
  </si>
  <si>
    <t>2.2.2.</t>
  </si>
  <si>
    <t xml:space="preserve">Прокладка с пневматическим испытанием стального надземного </t>
  </si>
  <si>
    <t xml:space="preserve">                                              50 - 100 мм</t>
  </si>
  <si>
    <t>2.2.3.</t>
  </si>
  <si>
    <t>Прокладка с пневматическим испытанием внутридомового</t>
  </si>
  <si>
    <t>2.2.4.</t>
  </si>
  <si>
    <t>фланец</t>
  </si>
  <si>
    <t xml:space="preserve">                                               51 - 100 мм</t>
  </si>
  <si>
    <t xml:space="preserve">                                               101 - 200 мм</t>
  </si>
  <si>
    <t xml:space="preserve">                                               201 - 300 мм</t>
  </si>
  <si>
    <t xml:space="preserve">                                               301 - 500 мм</t>
  </si>
  <si>
    <t>2.2.5.</t>
  </si>
  <si>
    <t>Монтаж изолирующих  фланцев на газопроводе  диаметром</t>
  </si>
  <si>
    <t xml:space="preserve">                                               до 50 мм </t>
  </si>
  <si>
    <t xml:space="preserve">Комплект из </t>
  </si>
  <si>
    <t>2-х фланцев</t>
  </si>
  <si>
    <t>2.2.6.</t>
  </si>
  <si>
    <t>Установка горизонтального футляра на газопроводе с заливкой</t>
  </si>
  <si>
    <t>футляр</t>
  </si>
  <si>
    <t>битумом концов футляра при диаметре  до  200 мм</t>
  </si>
  <si>
    <t xml:space="preserve">                                                                    св. 200 мм</t>
  </si>
  <si>
    <t>2.2.7.</t>
  </si>
  <si>
    <t>Установка вертикального футляра на газопроводе с заливкой</t>
  </si>
  <si>
    <t>битумом верхнего конца футляра</t>
  </si>
  <si>
    <t>2.2.8.</t>
  </si>
  <si>
    <t>Установка футляра на газопроводе в месте пересечения с тепло-</t>
  </si>
  <si>
    <t xml:space="preserve">трассой с полной заливкой битумом  при диаметре футляра </t>
  </si>
  <si>
    <t xml:space="preserve">                                                                                    до 200 мм</t>
  </si>
  <si>
    <t xml:space="preserve">                                                                                    св.200 мм </t>
  </si>
  <si>
    <t>2.2.9.</t>
  </si>
  <si>
    <t>Установка футляра на кабель в месте пересечения газопровода</t>
  </si>
  <si>
    <t>с кабелем</t>
  </si>
  <si>
    <t>2.2.10.</t>
  </si>
  <si>
    <t>Заливка битумом футляра на газовом вводе</t>
  </si>
  <si>
    <t>2.2.11.</t>
  </si>
  <si>
    <t xml:space="preserve">                                                                  св. 100 мм</t>
  </si>
  <si>
    <t>2.2.12.</t>
  </si>
  <si>
    <t>задвижка</t>
  </si>
  <si>
    <t xml:space="preserve">                                                                          80 мм, 100 мм</t>
  </si>
  <si>
    <t xml:space="preserve">                                                                          125 мм,150 мм</t>
  </si>
  <si>
    <t xml:space="preserve">                                                                          200 мм</t>
  </si>
  <si>
    <t xml:space="preserve">                                                                          300 мм</t>
  </si>
  <si>
    <t xml:space="preserve">                                                                          400 мм</t>
  </si>
  <si>
    <t xml:space="preserve">                                                                          500 мм</t>
  </si>
  <si>
    <t>2.2.13.</t>
  </si>
  <si>
    <t xml:space="preserve">                                                                          125 мм, 150 мм</t>
  </si>
  <si>
    <t>2.2.14.</t>
  </si>
  <si>
    <t xml:space="preserve">Установка контрольной трубки с ковером </t>
  </si>
  <si>
    <t>2.2.15.</t>
  </si>
  <si>
    <t>Устройство контрольного проводника на газопроводе</t>
  </si>
  <si>
    <t>проводник</t>
  </si>
  <si>
    <t>2.2.16.</t>
  </si>
  <si>
    <t>Монтаж (обвязка) конденсатосборника</t>
  </si>
  <si>
    <t>конд. сб.</t>
  </si>
  <si>
    <t>2.2.17.</t>
  </si>
  <si>
    <t>шт.</t>
  </si>
  <si>
    <t xml:space="preserve">                                                                              101 - 200 мм</t>
  </si>
  <si>
    <t xml:space="preserve">                                                                              201 - 300 мм</t>
  </si>
  <si>
    <t xml:space="preserve">                                                                              301 - 400 мм</t>
  </si>
  <si>
    <t>2.2.18.</t>
  </si>
  <si>
    <t xml:space="preserve">                                                                                  100 мм</t>
  </si>
  <si>
    <t xml:space="preserve">                                                                                  200 мм</t>
  </si>
  <si>
    <t>2.2.19.</t>
  </si>
  <si>
    <r>
      <t xml:space="preserve">Устройство битумной изоляции </t>
    </r>
    <r>
      <rPr>
        <sz val="10"/>
        <color indexed="10"/>
        <rFont val="Arial Cyr"/>
        <family val="2"/>
        <charset val="204"/>
      </rPr>
      <t xml:space="preserve"> </t>
    </r>
    <r>
      <rPr>
        <sz val="10"/>
        <rFont val="Arial Cyr"/>
        <charset val="204"/>
      </rPr>
      <t xml:space="preserve">стальных газопроводов </t>
    </r>
  </si>
  <si>
    <t xml:space="preserve">                       201- 300 мм </t>
  </si>
  <si>
    <t xml:space="preserve">                       301 - 400 мм</t>
  </si>
  <si>
    <t xml:space="preserve">                       401 - 500 мм</t>
  </si>
  <si>
    <t>2.2.20.</t>
  </si>
  <si>
    <t>Очистка внутренней полости газопровода продувкой воздухом</t>
  </si>
  <si>
    <t>10 м</t>
  </si>
  <si>
    <t>диаметром до 200 мм</t>
  </si>
  <si>
    <t xml:space="preserve">                 201- 500 мм</t>
  </si>
  <si>
    <t>2.2.21.</t>
  </si>
  <si>
    <t xml:space="preserve">Заполнение системы наружного газопровода воздухом для </t>
  </si>
  <si>
    <t xml:space="preserve">                                                                                  101 - 200 мм</t>
  </si>
  <si>
    <t>2.2.22.</t>
  </si>
  <si>
    <t>Пневматическое испытание внутреннего газопровода диаметром</t>
  </si>
  <si>
    <t>до 50 мм</t>
  </si>
  <si>
    <t>(На каждые последующие 10 м применять коэф. 0,2)</t>
  </si>
  <si>
    <t>2.2.23.</t>
  </si>
  <si>
    <t xml:space="preserve">Монтаж сварных переходов с диаметра 300 мм на 200 мм </t>
  </si>
  <si>
    <t>2.2.24.</t>
  </si>
  <si>
    <t xml:space="preserve">Монтаж сварных переходов с диаметра  200 мм на 100 мм  </t>
  </si>
  <si>
    <t>переход</t>
  </si>
  <si>
    <t>2.2.25.</t>
  </si>
  <si>
    <t>опора</t>
  </si>
  <si>
    <t xml:space="preserve">                                                                                 101-200 мм</t>
  </si>
  <si>
    <t>2.2.26.</t>
  </si>
  <si>
    <t>Копание ям  для стоек и столбов</t>
  </si>
  <si>
    <t>2.2.27</t>
  </si>
  <si>
    <t>Установка опоры под газопровод с бетонированием</t>
  </si>
  <si>
    <t>2.2.28.</t>
  </si>
  <si>
    <t xml:space="preserve">Изготовление крепления  для прокладки газопровода диаметром </t>
  </si>
  <si>
    <t>крепление</t>
  </si>
  <si>
    <t>до 100 мм  по стене здания</t>
  </si>
  <si>
    <t>2.2.29.</t>
  </si>
  <si>
    <t xml:space="preserve">Пробивка отверстий  шлямбуром под крепление в стене здания </t>
  </si>
  <si>
    <t>отверстие</t>
  </si>
  <si>
    <t>2.2.30.</t>
  </si>
  <si>
    <t xml:space="preserve">Монтаж креплений под газопровод диаметром до 100 мм для </t>
  </si>
  <si>
    <t xml:space="preserve">прокладки по стене здания </t>
  </si>
  <si>
    <t>2.2.31.</t>
  </si>
  <si>
    <t>Масляная окраска наружного газопровода надземной прокладки,</t>
  </si>
  <si>
    <r>
      <t>м</t>
    </r>
    <r>
      <rPr>
        <vertAlign val="superscript"/>
        <sz val="10"/>
        <rFont val="Arial Cyr"/>
        <family val="2"/>
        <charset val="204"/>
      </rPr>
      <t>2</t>
    </r>
  </si>
  <si>
    <t>две окраски</t>
  </si>
  <si>
    <t>(При окраске с приставной лестницы применять коэф.1,2)</t>
  </si>
  <si>
    <t>2.2.32.</t>
  </si>
  <si>
    <t>Вскрытие асфальтового покрытия отбойным молотком</t>
  </si>
  <si>
    <t>2.2.33.</t>
  </si>
  <si>
    <t xml:space="preserve">Разработка грунта вручную в траншее </t>
  </si>
  <si>
    <r>
      <t>м</t>
    </r>
    <r>
      <rPr>
        <vertAlign val="superscript"/>
        <sz val="10"/>
        <rFont val="Arial Cyr"/>
        <family val="2"/>
        <charset val="204"/>
      </rPr>
      <t>3</t>
    </r>
  </si>
  <si>
    <t>2.2.34.</t>
  </si>
  <si>
    <t>То же,  экскаватором</t>
  </si>
  <si>
    <r>
      <t>10 м</t>
    </r>
    <r>
      <rPr>
        <vertAlign val="superscript"/>
        <sz val="10"/>
        <rFont val="Arial Cyr"/>
        <family val="2"/>
        <charset val="204"/>
      </rPr>
      <t>3</t>
    </r>
  </si>
  <si>
    <t>2.2.35.</t>
  </si>
  <si>
    <t>Присыпка траншеи вручную</t>
  </si>
  <si>
    <t>2.2.36.</t>
  </si>
  <si>
    <t>Засыпка траншеи экскаватором</t>
  </si>
  <si>
    <t>2.2.37.</t>
  </si>
  <si>
    <t xml:space="preserve">Устройство щебеночного покрытия вручную </t>
  </si>
  <si>
    <t>Планировка площадей бульдозером</t>
  </si>
  <si>
    <r>
      <t>10 м</t>
    </r>
    <r>
      <rPr>
        <vertAlign val="superscript"/>
        <sz val="10"/>
        <rFont val="Arial Cyr"/>
        <family val="2"/>
        <charset val="204"/>
      </rPr>
      <t>2</t>
    </r>
  </si>
  <si>
    <t>2.2.38.</t>
  </si>
  <si>
    <t xml:space="preserve">Оформление исполнительно- технической документации на монтаж </t>
  </si>
  <si>
    <t xml:space="preserve">надземного газопровода </t>
  </si>
  <si>
    <t>2.2.39.</t>
  </si>
  <si>
    <t xml:space="preserve">подземного газопровода </t>
  </si>
  <si>
    <t>Глава 3. МОНТАЖ ГАЗОВОГО ОБОРУДОВАНИЯ В ГРП (ГРУ, ШРП)</t>
  </si>
  <si>
    <t>2.3.1.</t>
  </si>
  <si>
    <t xml:space="preserve">                                                                                  150 мм</t>
  </si>
  <si>
    <t>2.3.2.</t>
  </si>
  <si>
    <t>Ревизия ШРП и подготовка к монтажу с регулятором типа РД-32</t>
  </si>
  <si>
    <t>пункт</t>
  </si>
  <si>
    <t>2.3.3.</t>
  </si>
  <si>
    <t>То же, с регулятором типа РД-50</t>
  </si>
  <si>
    <t>2.3.4.</t>
  </si>
  <si>
    <t>Монтаж телемеханизации ГРП (ГРУ)</t>
  </si>
  <si>
    <t>2.3.5.</t>
  </si>
  <si>
    <t>Установка  фильтра  для очистки газа от механических примесей</t>
  </si>
  <si>
    <t>при  диаметре  газопровода до 100 мм</t>
  </si>
  <si>
    <t>2.3.6.</t>
  </si>
  <si>
    <t>Монтаж сбросного клапана  ПСК-50</t>
  </si>
  <si>
    <t>2.3.7.</t>
  </si>
  <si>
    <t>Глава 4. МОНТАЖ  БЫТОВЫХ ГАЗОВЫХ ПРИБОРОВ И ОБОРУДОВАНИЯ</t>
  </si>
  <si>
    <t>2.4.1.</t>
  </si>
  <si>
    <t>Монтаж, опрессовка, смазка и подключение  газовой  плиты</t>
  </si>
  <si>
    <t>2.4.2.</t>
  </si>
  <si>
    <t>Монтаж, опрессовка, смазка и подключение   проточного</t>
  </si>
  <si>
    <t xml:space="preserve"> водонагревателя</t>
  </si>
  <si>
    <t>2.4.3.</t>
  </si>
  <si>
    <t xml:space="preserve">Монтаж, опрессовка, смазка и подключение водонагревателя  </t>
  </si>
  <si>
    <t>"John Wood"</t>
  </si>
  <si>
    <t>2.4.4.</t>
  </si>
  <si>
    <t>Монтаж, опрессовка, смазка и подключение  емкостного</t>
  </si>
  <si>
    <t>водонагревателя типа АОГВ</t>
  </si>
  <si>
    <t>2.4.5.</t>
  </si>
  <si>
    <t>То же, котла типа "Дон", "Хопер" и др.</t>
  </si>
  <si>
    <t>2.4.6.</t>
  </si>
  <si>
    <t xml:space="preserve">Монтаж, опрессовка, смазка и подключение устройства </t>
  </si>
  <si>
    <t>газогорелочного в отопительной печи</t>
  </si>
  <si>
    <t>2.4.7.</t>
  </si>
  <si>
    <t>Установка крана  при монтаже  внутреннего  газового оборудования</t>
  </si>
  <si>
    <t xml:space="preserve">                        25 - 50 мм</t>
  </si>
  <si>
    <t>(При работе с приставной лестницы применять к цене коэф. 1,2)</t>
  </si>
  <si>
    <t>2.4.8.</t>
  </si>
  <si>
    <t xml:space="preserve">Монтаж баллонной установки для сжиженного газа в кухне </t>
  </si>
  <si>
    <t>2.4.9.</t>
  </si>
  <si>
    <t xml:space="preserve">Монтаж двух баллонов для сжиженного газа в шкафу </t>
  </si>
  <si>
    <t>(без монтажа шкафа)</t>
  </si>
  <si>
    <t>2.4.10.</t>
  </si>
  <si>
    <t>То же, с монтажом шкафа</t>
  </si>
  <si>
    <t>2.4.11.</t>
  </si>
  <si>
    <t>Монтаж, опрессовка, смазка и подключение газовой трехгорелоч-</t>
  </si>
  <si>
    <t>ной газовой плиты со встроенными баллонами</t>
  </si>
  <si>
    <t>2.4.12.</t>
  </si>
  <si>
    <t xml:space="preserve">Монтаж бытового  счетчика газа на существующем газопроводе </t>
  </si>
  <si>
    <t xml:space="preserve">с опрессовкой  и пуском газа </t>
  </si>
  <si>
    <t>(При монтаже счетчика с новой подводкой внутридомового</t>
  </si>
  <si>
    <t xml:space="preserve">газопровода и врезкой крана дополнительно применять пункты </t>
  </si>
  <si>
    <t>2.1.9 и 2.2.3)</t>
  </si>
  <si>
    <t>2.4.13.</t>
  </si>
  <si>
    <t>Установка бытового счетчика газа после ремонта или поверки</t>
  </si>
  <si>
    <t>2.4.13.1</t>
  </si>
  <si>
    <t>Установка бытового счетчика газа без демонтажа перемычки</t>
  </si>
  <si>
    <t>2.4.14.</t>
  </si>
  <si>
    <t>Монтаж сигнализатора загазованности типа СГГ-6</t>
  </si>
  <si>
    <t>2.4.15.</t>
  </si>
  <si>
    <t>Монтаж  счетчика газа  РГ-40 -  РГ-400</t>
  </si>
  <si>
    <t>2.4.16.</t>
  </si>
  <si>
    <t xml:space="preserve">Монтаж  счетчика газа  РГ-600 -  РГ-1000 </t>
  </si>
  <si>
    <t>2.4.17.</t>
  </si>
  <si>
    <t xml:space="preserve">Монтаж  сигнализатора загазованности типа СТМ, СТХ-3, СТХ-6, </t>
  </si>
  <si>
    <t xml:space="preserve">ЩИТ-2 и  др. </t>
  </si>
  <si>
    <t>2.4.18.</t>
  </si>
  <si>
    <t xml:space="preserve">Монтаж,  наладка и пуск комплекта  системы контроля </t>
  </si>
  <si>
    <t>СИГЗ</t>
  </si>
  <si>
    <t>загазованности (СИГЗ)</t>
  </si>
  <si>
    <t>2.4.19.</t>
  </si>
  <si>
    <t>Замена плиты с новой подводкой газопровода и пуском газа</t>
  </si>
  <si>
    <t>(Для плит повышенной комфортности и импортного производства</t>
  </si>
  <si>
    <t>применять коэф. 1,25)</t>
  </si>
  <si>
    <t>2.4.20.</t>
  </si>
  <si>
    <t xml:space="preserve">Замена проточного водонагревателя с новой подводкой </t>
  </si>
  <si>
    <t>газопровода,  водопровода и пуском газа</t>
  </si>
  <si>
    <t>2.4.21.</t>
  </si>
  <si>
    <t>Замена водяной части проточного водонагревателя с пуском газа</t>
  </si>
  <si>
    <t>2.4.22.</t>
  </si>
  <si>
    <t xml:space="preserve">Замена горелки отопительного аппарата с новой подводкой </t>
  </si>
  <si>
    <t>газопровода и пуском газа</t>
  </si>
  <si>
    <t>2.4.23.</t>
  </si>
  <si>
    <t>Замена  отопительного  котла с новой  подводкой  газопровода</t>
  </si>
  <si>
    <t>и пуском газа</t>
  </si>
  <si>
    <t>2.4.24.</t>
  </si>
  <si>
    <t>Замена дымоотводящей трубы у газовых приборов</t>
  </si>
  <si>
    <t>2.4.25.</t>
  </si>
  <si>
    <t>Перестановка газовой плиты с пуском газа (без сварки)</t>
  </si>
  <si>
    <t xml:space="preserve">                                                  с применением сварки</t>
  </si>
  <si>
    <t>2.4.26.</t>
  </si>
  <si>
    <t>2.4.27.</t>
  </si>
  <si>
    <t>2.4.28.</t>
  </si>
  <si>
    <t>Демонтаж горелки отопительного котла с установкой заглушки</t>
  </si>
  <si>
    <t>2.4.29.</t>
  </si>
  <si>
    <t>Демонтаж отопительного котла с установкой заглушки</t>
  </si>
  <si>
    <t>2.4.30.</t>
  </si>
  <si>
    <t>Демонтаж бытового  счетчика с установкой перемычки</t>
  </si>
  <si>
    <t>2.4.30.1</t>
  </si>
  <si>
    <t>Демонтаж бытового  счетчика без установки перемычки</t>
  </si>
  <si>
    <t>2.4.31.</t>
  </si>
  <si>
    <t>Демонтаж ротационного газового счетчика с установкой перемычки</t>
  </si>
  <si>
    <t>2.4.32.</t>
  </si>
  <si>
    <t>Изготовление перемычки при демонтаже газового счетчика</t>
  </si>
  <si>
    <t>перемычка</t>
  </si>
  <si>
    <t>2.4.33.</t>
  </si>
  <si>
    <t>Оформление исполнительно-технической документации на</t>
  </si>
  <si>
    <t xml:space="preserve">газификацию жилого дома индивидуальной застройки </t>
  </si>
  <si>
    <t>(С выездом на место обследования применять коэф. 1,5)</t>
  </si>
  <si>
    <t>2.4.34.</t>
  </si>
  <si>
    <t>Оформление исполнительно-технической документации на монтаж</t>
  </si>
  <si>
    <t>газового счетчика с выездом на место обследования</t>
  </si>
  <si>
    <t>МОНТАЖ  СИГНАЛИЗАТОРОВ ЗАГАЗОВАННОСТИ.</t>
  </si>
  <si>
    <t>2.4.35</t>
  </si>
  <si>
    <t>Предустановочный лабораторный контроль</t>
  </si>
  <si>
    <t>Прибор</t>
  </si>
  <si>
    <t>2.4.36</t>
  </si>
  <si>
    <t>То же для сигнализаторов с 2 датчиками (К=1,5)</t>
  </si>
  <si>
    <t>2.4.37</t>
  </si>
  <si>
    <t>Крепление блока БПС, УСД на кирпичной стене</t>
  </si>
  <si>
    <t>Блок</t>
  </si>
  <si>
    <t>2.4.38</t>
  </si>
  <si>
    <t>Крепление датчика на кирпичной стене</t>
  </si>
  <si>
    <t>Датчик</t>
  </si>
  <si>
    <t>2.4.39</t>
  </si>
  <si>
    <t>Установка кабель-канала на кирпичной стене</t>
  </si>
  <si>
    <t>2.4.40</t>
  </si>
  <si>
    <t>Прокладка кабеля в кабель-канале</t>
  </si>
  <si>
    <t>2.4.41</t>
  </si>
  <si>
    <t>Пайка жил кабеля</t>
  </si>
  <si>
    <t>10 шт</t>
  </si>
  <si>
    <t>2.4.42</t>
  </si>
  <si>
    <t>Установка коммутационного блока</t>
  </si>
  <si>
    <t>Шт</t>
  </si>
  <si>
    <t>2.4.43</t>
  </si>
  <si>
    <t>Установка муфтового клапана на газопровод после демонтажа шаблона</t>
  </si>
  <si>
    <t>2.4.44</t>
  </si>
  <si>
    <t>Установка фланцевого клапана на газопровод после демонтажа шаблона до 50 мм</t>
  </si>
  <si>
    <t>2.4.45</t>
  </si>
  <si>
    <t>То же свыше 50 мм</t>
  </si>
  <si>
    <t>2.4.46</t>
  </si>
  <si>
    <t>Врезка муфтового клапана</t>
  </si>
  <si>
    <t>2.4.47</t>
  </si>
  <si>
    <t>Врезка фланцевого клапана до 50 мм</t>
  </si>
  <si>
    <t>2.4.48</t>
  </si>
  <si>
    <t>2.4.49</t>
  </si>
  <si>
    <t>Изготовление коммутационного блока</t>
  </si>
  <si>
    <t>2.4.50</t>
  </si>
  <si>
    <t>Монтаж сигнализации контроля доступа</t>
  </si>
  <si>
    <t>Компл.</t>
  </si>
  <si>
    <t>2.4.51</t>
  </si>
  <si>
    <t>Сборка системы контроля загазованности</t>
  </si>
  <si>
    <t>2.4.52</t>
  </si>
  <si>
    <t>Наладка сигнализатора на месте установки</t>
  </si>
  <si>
    <t>2.4.53</t>
  </si>
  <si>
    <t>Оформление исполнительно- технической документации</t>
  </si>
  <si>
    <t>Объект</t>
  </si>
  <si>
    <t xml:space="preserve">РАЗДЕЛ 3. ПУСКО-НАЛАДОЧНЫЕ РАБОТЫ, ПРИЕМКА И ВВОД В ЭКСПЛУАТАЦИЮ ОБЪЕКТОВ </t>
  </si>
  <si>
    <t xml:space="preserve">ГАЗОРАСПРЕДЕЛИТЕЛЬНОЙ СИСТЕМЫ   </t>
  </si>
  <si>
    <t>3.1.</t>
  </si>
  <si>
    <t xml:space="preserve">Приемка в эксплуатацию вновь построенного газопровода </t>
  </si>
  <si>
    <t xml:space="preserve"> 3.2.</t>
  </si>
  <si>
    <t>Приемка в эксплуатацию ГРП (ГРУ) при одной нитке газопровода</t>
  </si>
  <si>
    <t>3.3.</t>
  </si>
  <si>
    <t>То же, при двух нитках газопровода</t>
  </si>
  <si>
    <t>(При трех нитках применять коэф.1,3)</t>
  </si>
  <si>
    <t>3.4.</t>
  </si>
  <si>
    <t>Приемка в эксплуатацию газифицированной котельной</t>
  </si>
  <si>
    <t>3.5.</t>
  </si>
  <si>
    <t xml:space="preserve">Приемка в эксплуатацию технологической газоиспользущей установки </t>
  </si>
  <si>
    <t>предприятия</t>
  </si>
  <si>
    <t>3.6.</t>
  </si>
  <si>
    <t xml:space="preserve">Приемка в эксплуатацию газопровода и газового оборудования </t>
  </si>
  <si>
    <t xml:space="preserve"> производственного, общественного (административного) здания</t>
  </si>
  <si>
    <t>3.7.</t>
  </si>
  <si>
    <t xml:space="preserve">Приемка в эксплуатацию наружного и внутреннего газопровода, газового </t>
  </si>
  <si>
    <t xml:space="preserve">оборудования многоквартирного жилого дома </t>
  </si>
  <si>
    <t>3.8.</t>
  </si>
  <si>
    <t>То же, жилого дома индивидуальной застройки</t>
  </si>
  <si>
    <t>3.9.</t>
  </si>
  <si>
    <t xml:space="preserve">То же, индивидуальной бани (теплицы, гаража, летней кухни) </t>
  </si>
  <si>
    <t>3.10.</t>
  </si>
  <si>
    <t>Первичный пуск в эксплуатацию подземного газопровода</t>
  </si>
  <si>
    <t>(При повторном пуске газа в п.п.3.10 - 3.33 применять коэф.0,7)</t>
  </si>
  <si>
    <t>3.11.</t>
  </si>
  <si>
    <t>Первичный пуск в эксплуатацию надземного газопровода</t>
  </si>
  <si>
    <t>3.12.</t>
  </si>
  <si>
    <t>Первичный пуск газа в ГРП (ГРУ)  при одной нитке газопровода</t>
  </si>
  <si>
    <t>3.13.</t>
  </si>
  <si>
    <t>3.14.</t>
  </si>
  <si>
    <t xml:space="preserve">Первичный пуск газа в ШРП  при одной нитке газопровода </t>
  </si>
  <si>
    <t>3.15.</t>
  </si>
  <si>
    <t>3.16.</t>
  </si>
  <si>
    <t>Первичный слив газа в резервуарную установку</t>
  </si>
  <si>
    <t>3.17.</t>
  </si>
  <si>
    <t>Первичный пуск  подземного газопровода к предприятию</t>
  </si>
  <si>
    <t>3.18.</t>
  </si>
  <si>
    <t>Первичный пуск  надземного газопровода к предприятию</t>
  </si>
  <si>
    <t>3.19.</t>
  </si>
  <si>
    <t xml:space="preserve">Первичный пуск газа в  газовое оборудование котельной малой </t>
  </si>
  <si>
    <t xml:space="preserve"> мощности с одним котлом (до 1 Гкал/ч) с автоматикой</t>
  </si>
  <si>
    <t>3.20.</t>
  </si>
  <si>
    <t>3.21.</t>
  </si>
  <si>
    <t>Первичный пуск каждого последующего котла малой мощности</t>
  </si>
  <si>
    <t>с автоматикой</t>
  </si>
  <si>
    <t>3.22.</t>
  </si>
  <si>
    <t>3.23.</t>
  </si>
  <si>
    <t xml:space="preserve">Первичный пуск газа в  газовое оборудование котельной средней </t>
  </si>
  <si>
    <t>мощности с одним котлом (от 1 до 5 Гкал/ч) с автоматикой</t>
  </si>
  <si>
    <t>3.24.</t>
  </si>
  <si>
    <t>3.25.</t>
  </si>
  <si>
    <t>Первичный пуск каждого последующего котла средней мощности</t>
  </si>
  <si>
    <t>3.26.</t>
  </si>
  <si>
    <t>3.27.</t>
  </si>
  <si>
    <t>Первичный пуск в эксплуатацию газового оборудования котельной</t>
  </si>
  <si>
    <t>с одним котлом малой мощности с автоматикой и ГРУ</t>
  </si>
  <si>
    <r>
      <t>(На каждый последующий котел применять</t>
    </r>
    <r>
      <rPr>
        <sz val="10"/>
        <color indexed="10"/>
        <rFont val="Arial Cyr"/>
        <family val="2"/>
        <charset val="204"/>
      </rPr>
      <t xml:space="preserve"> </t>
    </r>
    <r>
      <rPr>
        <sz val="10"/>
        <color indexed="8"/>
        <rFont val="Arial Cyr"/>
        <family val="2"/>
        <charset val="204"/>
      </rPr>
      <t>п.3.21)</t>
    </r>
  </si>
  <si>
    <t>3.28.</t>
  </si>
  <si>
    <t>с одним котлом средней мощности с автоматикой и ГРУ</t>
  </si>
  <si>
    <r>
      <t>(На каждый последующий котел применять</t>
    </r>
    <r>
      <rPr>
        <sz val="10"/>
        <color indexed="10"/>
        <rFont val="Arial Cyr"/>
        <family val="2"/>
        <charset val="204"/>
      </rPr>
      <t xml:space="preserve"> </t>
    </r>
    <r>
      <rPr>
        <sz val="10"/>
        <color indexed="8"/>
        <rFont val="Arial Cyr"/>
        <family val="2"/>
        <charset val="204"/>
      </rPr>
      <t>п.3.25)</t>
    </r>
  </si>
  <si>
    <t>3.29.</t>
  </si>
  <si>
    <t xml:space="preserve">Первичный пуск газа в технологическую газоиспользующую установку </t>
  </si>
  <si>
    <t>3.30.</t>
  </si>
  <si>
    <t xml:space="preserve">Пуско-наладочные работы по вводу в эксплуатацию горелок </t>
  </si>
  <si>
    <t>инфракрасного излучения</t>
  </si>
  <si>
    <t>3.31.</t>
  </si>
  <si>
    <t>Первичный пуск в эксплуатацию газового оборудования производственного</t>
  </si>
  <si>
    <t xml:space="preserve">общественного (административного) здания </t>
  </si>
  <si>
    <t>3.32.</t>
  </si>
  <si>
    <t xml:space="preserve">Пуско-наладочные работы по вводу в эксплуатацию подземного </t>
  </si>
  <si>
    <t>газопровода к жилому дому (ввод до 25 м)</t>
  </si>
  <si>
    <t>(При длине ввода свыше 25 м применять коэф.1,2)</t>
  </si>
  <si>
    <t>3.33.</t>
  </si>
  <si>
    <t xml:space="preserve">Пуско-наладочные работы по вводу в эксплуатацию надземного </t>
  </si>
  <si>
    <t>газопровода к жилому дому при длине до 100 м</t>
  </si>
  <si>
    <t>(При длине газопровода свыше 100 м применять коэф.1,1)</t>
  </si>
  <si>
    <t>3.34.</t>
  </si>
  <si>
    <t>Первичный пуск в эксплуатацию  газового оборудования жилого дома</t>
  </si>
  <si>
    <t xml:space="preserve">индивидуальной застройки при установке  плиты </t>
  </si>
  <si>
    <r>
      <t>(</t>
    </r>
    <r>
      <rPr>
        <sz val="10"/>
        <color indexed="8"/>
        <rFont val="Arial Cyr"/>
        <charset val="204"/>
      </rPr>
      <t xml:space="preserve"> При установке двух плит применять коэф.1,8; при установке бытового </t>
    </r>
  </si>
  <si>
    <t xml:space="preserve">счетчика газа применять коэф.1,15) </t>
  </si>
  <si>
    <t>(При повторном пуске газа в п.п.3.34 - 3.52 применять коэф.0,6)</t>
  </si>
  <si>
    <t>3.35.</t>
  </si>
  <si>
    <t xml:space="preserve">То же, при установке  проточного водонагревателя </t>
  </si>
  <si>
    <t xml:space="preserve">(При установке двух водонагревателей применять коэф.1,8; при  </t>
  </si>
  <si>
    <t xml:space="preserve">установке бытового счетчика газа применять коэф.1,05) </t>
  </si>
  <si>
    <t>3.36.</t>
  </si>
  <si>
    <t xml:space="preserve">То же, при установке  отопительного аппарата </t>
  </si>
  <si>
    <t xml:space="preserve">(При установке двух отопительных аппаратов применять коэф.1,8; при </t>
  </si>
  <si>
    <t>установке бытового счетчика газа применять коэф.1,1)</t>
  </si>
  <si>
    <t>3.37.</t>
  </si>
  <si>
    <t xml:space="preserve">То же, при установке плиты и отопительного аппарата </t>
  </si>
  <si>
    <t>(При установке двух отопительных аппаратов применять коэф.1,4; при</t>
  </si>
  <si>
    <t>установке бытового счетчика газа применять коэф.1,08)</t>
  </si>
  <si>
    <t>3.38.</t>
  </si>
  <si>
    <t>То же, при установке двух плит и двух отопительных аппаратов</t>
  </si>
  <si>
    <r>
      <t xml:space="preserve">(При установке газового счетчика </t>
    </r>
    <r>
      <rPr>
        <sz val="10"/>
        <color indexed="8"/>
        <rFont val="Arial Cyr"/>
        <charset val="204"/>
      </rPr>
      <t xml:space="preserve">применять коэф.1,03; двух счетчиков </t>
    </r>
  </si>
  <si>
    <t>применять коэф.1,06)</t>
  </si>
  <si>
    <t>3.39.</t>
  </si>
  <si>
    <t xml:space="preserve">Первичный пуск в эксплуатацию  газового оборудования жилого дома </t>
  </si>
  <si>
    <t xml:space="preserve">индивидуальной застройки при установке плиты и  горелки отопитель- </t>
  </si>
  <si>
    <t>(При установке двух горелок применять коэф.1,3; бытового счетчика</t>
  </si>
  <si>
    <t xml:space="preserve">газа -  коэф.1,1) </t>
  </si>
  <si>
    <t>3.40.</t>
  </si>
  <si>
    <t>То же, при установке двух плит и двух горелок отопительных печей</t>
  </si>
  <si>
    <t>3.41.</t>
  </si>
  <si>
    <t xml:space="preserve">Первичный пуск  в эксплуатацию газового оборудования жилого дома </t>
  </si>
  <si>
    <t xml:space="preserve">индивидуальной застройки при установке плиты и проточного </t>
  </si>
  <si>
    <t xml:space="preserve">водонагревателя </t>
  </si>
  <si>
    <t>(При установке двух водонагревателей применять коэф.1,5;при уста-</t>
  </si>
  <si>
    <t>новке бытового счетчика газа применять коэф.1,07)</t>
  </si>
  <si>
    <t>3.42.</t>
  </si>
  <si>
    <t>То же, при установке двух плит и двух проточных водонагревателей</t>
  </si>
  <si>
    <r>
      <t xml:space="preserve">(При установке газового счетчика </t>
    </r>
    <r>
      <rPr>
        <sz val="10"/>
        <color indexed="8"/>
        <rFont val="Arial Cyr"/>
        <charset val="204"/>
      </rPr>
      <t>применять коэф.1,04; при установке</t>
    </r>
  </si>
  <si>
    <t>двух счетчиков применять коэф.1,08)</t>
  </si>
  <si>
    <t>3.43.</t>
  </si>
  <si>
    <t>Первичный пуск в эксплуатацию газового оборудования  жилого дома</t>
  </si>
  <si>
    <t xml:space="preserve">индивидуальной застройки при установке плиты, проточного </t>
  </si>
  <si>
    <t>водонагревателя и  горелки отопительной печи</t>
  </si>
  <si>
    <t>(При установке бытового счетчика газа применять коэф.1,05)</t>
  </si>
  <si>
    <t>3.44.</t>
  </si>
  <si>
    <t>водонагревателя и отопительного аппарата</t>
  </si>
  <si>
    <t xml:space="preserve">(При установке счетчика применять коэф.1,03) </t>
  </si>
  <si>
    <t>3.45.</t>
  </si>
  <si>
    <t>То же, при установке плиты, проточного водонагревателя и  двух</t>
  </si>
  <si>
    <t xml:space="preserve">отопительных аппаратов </t>
  </si>
  <si>
    <t>(При установке двух плит применять коэф.1,1 бытового счетчика газа -</t>
  </si>
  <si>
    <t>коэф.1,03, двух счетчиков -  коэф.1,06 )</t>
  </si>
  <si>
    <t>3.46.</t>
  </si>
  <si>
    <t>То же, при установке двух плит, двух водонагревателей и двух</t>
  </si>
  <si>
    <r>
      <t xml:space="preserve">(При установке газового счетчика </t>
    </r>
    <r>
      <rPr>
        <sz val="10"/>
        <color indexed="8"/>
        <rFont val="Arial Cyr"/>
        <charset val="204"/>
      </rPr>
      <t>применять коэф.1,03, двух счетчиков</t>
    </r>
  </si>
  <si>
    <t>3.47.</t>
  </si>
  <si>
    <t>Первичный пуск в эксплуатацию газового оборудования многоквартирного</t>
  </si>
  <si>
    <t xml:space="preserve">жилого дома при установке газовой плиты, бытового счетчика газа  и </t>
  </si>
  <si>
    <t>3.48.</t>
  </si>
  <si>
    <t>То же, при количестве приборов на одном стояке 6 - 10</t>
  </si>
  <si>
    <t>3.49.</t>
  </si>
  <si>
    <t>То же, при количестве приборов на одном стояке 11-15</t>
  </si>
  <si>
    <t>3.50.</t>
  </si>
  <si>
    <t>То же, при количестве приборов свыше 16</t>
  </si>
  <si>
    <t>3.51.</t>
  </si>
  <si>
    <t xml:space="preserve">Первичный пуск в эксплуатацию газового оборудования многоквартирного </t>
  </si>
  <si>
    <t xml:space="preserve">жилого дома при установке плиты, проточного водонагревателя, </t>
  </si>
  <si>
    <t>счетчика газа и количестве приборов на одном стояке до 10</t>
  </si>
  <si>
    <t>3.52.</t>
  </si>
  <si>
    <t>То же, при количестве приборов на одном стояке свыше 10</t>
  </si>
  <si>
    <t>3.53</t>
  </si>
  <si>
    <t xml:space="preserve">Продувка газопровода газом до полного вытеснения воздуха </t>
  </si>
  <si>
    <t>100 п.м.</t>
  </si>
  <si>
    <t>(диаметр до 200 мм)</t>
  </si>
  <si>
    <t>3.54.</t>
  </si>
  <si>
    <t>Первичный пуск газа при установке ВПГ в многоквартирном жилом доме</t>
  </si>
  <si>
    <t>3.55.</t>
  </si>
  <si>
    <t>Первичный пуск газа в многоквартирном жилом доме при установке плиты, отопительного аппарата</t>
  </si>
  <si>
    <t>5.1.1.</t>
  </si>
  <si>
    <t>Обход и осмотр трассы подземного уличного газопровода</t>
  </si>
  <si>
    <t xml:space="preserve">км </t>
  </si>
  <si>
    <t>5.1.2.</t>
  </si>
  <si>
    <t>Обход и осмотр трассы надземного  уличного газопровода</t>
  </si>
  <si>
    <t>5.1.3.</t>
  </si>
  <si>
    <t xml:space="preserve">Обход и осмотр внутриквартального и дворового газопровода </t>
  </si>
  <si>
    <t>100 м</t>
  </si>
  <si>
    <t>5.1.4.</t>
  </si>
  <si>
    <t>Осмотр технического состояния и проверка  на загазованность</t>
  </si>
  <si>
    <t>ввод</t>
  </si>
  <si>
    <t xml:space="preserve">газового ввода  </t>
  </si>
  <si>
    <t>5.1.5.</t>
  </si>
  <si>
    <t xml:space="preserve">Проверка на загазованность газовых колодцев и камер </t>
  </si>
  <si>
    <t>колодец</t>
  </si>
  <si>
    <t>(колодцев) инженерных подземных сооружений (коммуникаций)</t>
  </si>
  <si>
    <t>(камера)</t>
  </si>
  <si>
    <t>( При выполнении дополнительных работ, связанных с очисткой</t>
  </si>
  <si>
    <r>
      <t>крышек колодцев от снега и льда</t>
    </r>
    <r>
      <rPr>
        <sz val="10"/>
        <rFont val="Arial Cyr"/>
        <charset val="204"/>
      </rPr>
      <t xml:space="preserve"> применять коэф. 1,2;  </t>
    </r>
  </si>
  <si>
    <t xml:space="preserve">при проверке на загазованность через отверстие в крышках </t>
  </si>
  <si>
    <t>колодцев применять коэф. 0,8 )</t>
  </si>
  <si>
    <t>5.1.6.</t>
  </si>
  <si>
    <t>Проверка на загазованность подвала здания (технического</t>
  </si>
  <si>
    <t>подвал</t>
  </si>
  <si>
    <t>подполья), подлежащего проверке в зоне 15 м от газопровода</t>
  </si>
  <si>
    <t>(При использовании штуцера применять коэф. 0,25)</t>
  </si>
  <si>
    <t>5.1.7.</t>
  </si>
  <si>
    <t xml:space="preserve">Проверка на загазованность контрольной  трубки  </t>
  </si>
  <si>
    <t xml:space="preserve">контрольная </t>
  </si>
  <si>
    <t xml:space="preserve">(При выполнении дополнительных работ, связанных с очисткой </t>
  </si>
  <si>
    <t>крышки ковера от снега и льда в пунктах 5.1.7 - 5.1.12 применять</t>
  </si>
  <si>
    <t xml:space="preserve"> коэф.1,2)</t>
  </si>
  <si>
    <t>5.1.8.</t>
  </si>
  <si>
    <t>Проверка технического состояния контрольного проводника</t>
  </si>
  <si>
    <t>контрольный</t>
  </si>
  <si>
    <t>5.1.9.</t>
  </si>
  <si>
    <t>Проверка технического состояния гидрозатвора</t>
  </si>
  <si>
    <t>гидрозатвор</t>
  </si>
  <si>
    <t>5.1.10.</t>
  </si>
  <si>
    <t>Проверка технического состояния конденсатосборника без</t>
  </si>
  <si>
    <t>конденсато-</t>
  </si>
  <si>
    <t>удаления конденсата</t>
  </si>
  <si>
    <t>сборник</t>
  </si>
  <si>
    <t>5.1.11.</t>
  </si>
  <si>
    <t xml:space="preserve">Проверка технического состояния конденсатосборника  </t>
  </si>
  <si>
    <t>с удалением конденсата давлением газа</t>
  </si>
  <si>
    <t>5.1.12.</t>
  </si>
  <si>
    <t>То же ,с удалением конденсата ручным насосом</t>
  </si>
  <si>
    <t>5.1.13.</t>
  </si>
  <si>
    <t>Оформление результатов обхода трассы  газопровода</t>
  </si>
  <si>
    <t>рапорт</t>
  </si>
  <si>
    <t>5.1.14.</t>
  </si>
  <si>
    <t>Установка указателя  на трассе газопровода</t>
  </si>
  <si>
    <t>знак</t>
  </si>
  <si>
    <t xml:space="preserve">(При выполнении работы на проезжей части улицы двумя </t>
  </si>
  <si>
    <t>исполнителями применять коэф. 2,0)</t>
  </si>
  <si>
    <t>5.1.15.</t>
  </si>
  <si>
    <t xml:space="preserve">Реставрация настенных знаков </t>
  </si>
  <si>
    <t>5.1.16.</t>
  </si>
  <si>
    <t>Замена настенного знака</t>
  </si>
  <si>
    <t>5.1.17.</t>
  </si>
  <si>
    <t>Буровой осмотр газопровода с асфальтобетонным покрытием</t>
  </si>
  <si>
    <t>скважина</t>
  </si>
  <si>
    <t>с использованием  бурильной установки</t>
  </si>
  <si>
    <t>5.1.18.</t>
  </si>
  <si>
    <t>То же, при бурении скважин вручную</t>
  </si>
  <si>
    <t>5.1.19.</t>
  </si>
  <si>
    <t xml:space="preserve">Буровой осмотр газопровода без покрытия при бурении скважин </t>
  </si>
  <si>
    <t>вручную</t>
  </si>
  <si>
    <t>5.1.20.</t>
  </si>
  <si>
    <t>Шурфовой осмотр газопровода с асфальтобетонным покрытием</t>
  </si>
  <si>
    <t>шурф</t>
  </si>
  <si>
    <t xml:space="preserve">(В ценах пунктов 5.1.20 - 5.1.21 не учтены затраты на разработку </t>
  </si>
  <si>
    <t>грунта)</t>
  </si>
  <si>
    <t>5.1.21.</t>
  </si>
  <si>
    <t>То же,  без покрытия</t>
  </si>
  <si>
    <t>5.1.22.</t>
  </si>
  <si>
    <t xml:space="preserve">Техническое обслуживание отключающих устройств и линзовых </t>
  </si>
  <si>
    <t xml:space="preserve">компенсаторов на подземном газопроводе при глубине колодца  </t>
  </si>
  <si>
    <t>до 1 м и диаметре крана  до 50 мм</t>
  </si>
  <si>
    <t>5.1.23.</t>
  </si>
  <si>
    <t xml:space="preserve">То же, при глубине колодца до 1 м и  диаметре  задвижки </t>
  </si>
  <si>
    <t>до  150 мм</t>
  </si>
  <si>
    <t>5.1.24.</t>
  </si>
  <si>
    <t>1-3 м и диаметре крана 51-100 мм</t>
  </si>
  <si>
    <t>5.1.25.</t>
  </si>
  <si>
    <t>То же, при диаметре крана 101-150 мм</t>
  </si>
  <si>
    <t>5.1.26.</t>
  </si>
  <si>
    <t>1- 3 м и диаметре задвижки 151-300 мм</t>
  </si>
  <si>
    <t>5.1.27.</t>
  </si>
  <si>
    <t>То же, при диаметре задвижки 301-500 мм</t>
  </si>
  <si>
    <t>5.1.28.</t>
  </si>
  <si>
    <t>То же, при диаметре задвижки 501-700 мм</t>
  </si>
  <si>
    <t>5.1.29.</t>
  </si>
  <si>
    <t>Техническое обслуживание задвижки на фасадном наружном</t>
  </si>
  <si>
    <t xml:space="preserve">                                          51 - 100 мм</t>
  </si>
  <si>
    <t>5.1.30.</t>
  </si>
  <si>
    <t>Очистка газового колодца от грязи и посторонних предметов</t>
  </si>
  <si>
    <t>при глубине колодца  до одного метра</t>
  </si>
  <si>
    <t xml:space="preserve">(При сильном загрязнении колодца  в пунктах  5.1.30 - 5.1.31 </t>
  </si>
  <si>
    <t>применять коэф.1,5)</t>
  </si>
  <si>
    <t>5.1.31.</t>
  </si>
  <si>
    <t>То же, со смазкой арматуры</t>
  </si>
  <si>
    <t>5.1.32.</t>
  </si>
  <si>
    <t>при глубине колодца  до трех метров</t>
  </si>
  <si>
    <t xml:space="preserve">(При сильном загрязнении колодца  в пунктах  5.1.32 - 5.1.33 </t>
  </si>
  <si>
    <t>5.1.33.</t>
  </si>
  <si>
    <t>5.1.34.</t>
  </si>
  <si>
    <t xml:space="preserve">                                                                               81 - 100 мм</t>
  </si>
  <si>
    <t>5.1.35.</t>
  </si>
  <si>
    <t>Откачка воды из газового колодца</t>
  </si>
  <si>
    <t>(При выполнении работы на проезжей части улицы  двумя</t>
  </si>
  <si>
    <t xml:space="preserve"> исполнителями применять  коэф. 2,0)</t>
  </si>
  <si>
    <t>5.1.36.</t>
  </si>
  <si>
    <t xml:space="preserve">Наблюдение со дня выдачи уведомления за производством </t>
  </si>
  <si>
    <t>обход</t>
  </si>
  <si>
    <t xml:space="preserve">земляных работ, проводимых рядом с существующим </t>
  </si>
  <si>
    <t xml:space="preserve">газопроводом </t>
  </si>
  <si>
    <t>5.1.37.</t>
  </si>
  <si>
    <t>Оформление разрешения на производство земляных работ</t>
  </si>
  <si>
    <t>разрешение</t>
  </si>
  <si>
    <t>с выдачей привязок газопровода (без выезда на место)</t>
  </si>
  <si>
    <t>5.1.38.</t>
  </si>
  <si>
    <t>То же,   с выездом на место</t>
  </si>
  <si>
    <t xml:space="preserve">Примечания </t>
  </si>
  <si>
    <t>1 Работы по техническому обслуживанию, ремонту и приборному техническому обследованию г/п</t>
  </si>
  <si>
    <t xml:space="preserve">   и сооружений на трассе выполняет слесарь по эксплуатации и ремонту подземных газопроводов. </t>
  </si>
  <si>
    <t xml:space="preserve">2 Проверка на загазованность арматуры и сооружений на г/де проводится приборным методом. </t>
  </si>
  <si>
    <t>3 При тех.обсл. трасс полиэтиленовых газопроводов и сооружений применяются цены настоящего</t>
  </si>
  <si>
    <t xml:space="preserve">  прейскуранта по следующим пунктам: 5.1.1, 5.1.3, 5.1.5 - 5.1.8, 5.1.13 - 5.1.23, 5.1.30 - 5.1.31, 5.1.35 - 5.1.38.  </t>
  </si>
  <si>
    <t>Глава 2. ПРИБОРНОЕ  ТЕХНИЧЕСКОЕ ОБСЛЕДОВАНИЕ  ПОДЗЕМНЫХ ГАЗОПРОВОДОВ</t>
  </si>
  <si>
    <t>5.2.1.</t>
  </si>
  <si>
    <t xml:space="preserve">Определение точного местоположения подземных газопроводов </t>
  </si>
  <si>
    <t>аппаратурой типа АНТПИ</t>
  </si>
  <si>
    <t>5.2.2.</t>
  </si>
  <si>
    <t>Проверка состояния изоляционного покрытия подземных</t>
  </si>
  <si>
    <t>км</t>
  </si>
  <si>
    <t xml:space="preserve">(уличных) газопроводов с использованием аппаратурой типа </t>
  </si>
  <si>
    <t>АНТПИ</t>
  </si>
  <si>
    <t>5.2.3.</t>
  </si>
  <si>
    <t>Проверка подземных (уличных) газопроводов на герметичность</t>
  </si>
  <si>
    <t>приборами  типа  ГИВ-М  и  др.</t>
  </si>
  <si>
    <t>5.2.4.</t>
  </si>
  <si>
    <t>Комплексный приборный  метод обследования подземных (уличных)</t>
  </si>
  <si>
    <t>газопроводов на герметичность и целостность изоляционного</t>
  </si>
  <si>
    <t xml:space="preserve">покрытия с использованием аппаратуры типа АНТПИ, приборов </t>
  </si>
  <si>
    <t>ГИВ-М и др.</t>
  </si>
  <si>
    <t>5.2.5.</t>
  </si>
  <si>
    <t xml:space="preserve">Проверка технического состояни с помощью помощью </t>
  </si>
  <si>
    <t xml:space="preserve"> км</t>
  </si>
  <si>
    <t>передвижной лаборатории ЛОКОГ-1</t>
  </si>
  <si>
    <t>5.2.6.</t>
  </si>
  <si>
    <t>Контроль качества  изоляционного покрытия  в местах врезок и</t>
  </si>
  <si>
    <t xml:space="preserve">шурфах  приборным методом обследования при диаметре </t>
  </si>
  <si>
    <t>место врезки</t>
  </si>
  <si>
    <t>(шурф)</t>
  </si>
  <si>
    <t xml:space="preserve">                      101 - 300 мм</t>
  </si>
  <si>
    <t xml:space="preserve">                      св. 300 мм</t>
  </si>
  <si>
    <t>1.  При наличии на трассе подземного (уличного) газопровода в зоне 15 м по обе стороны  интенсивного движения   автотранспорта, электротранспорта, линий электропередач, радиолиний, кабелей связи, электрических кабелей, водоводов, теплотрассы, канализации в пунктах 5.2.1-5.2.4 применять К=2</t>
  </si>
  <si>
    <t>Глава 3. ТЕКУЩИЙ  И  КАПИТАЛЬНЫЙ  РЕМОНТ  ГАЗОПРОВОДОВ</t>
  </si>
  <si>
    <t>5.3.1.</t>
  </si>
  <si>
    <t xml:space="preserve">Восстановление вручную поврежденных мест защитного </t>
  </si>
  <si>
    <r>
      <t xml:space="preserve">  м</t>
    </r>
    <r>
      <rPr>
        <vertAlign val="superscript"/>
        <sz val="10"/>
        <rFont val="Arial Cyr"/>
        <family val="2"/>
        <charset val="204"/>
      </rPr>
      <t>2</t>
    </r>
    <r>
      <rPr>
        <sz val="10"/>
        <rFont val="Arial Cyr"/>
        <charset val="204"/>
      </rPr>
      <t xml:space="preserve"> поверхн.</t>
    </r>
  </si>
  <si>
    <t xml:space="preserve">покрытия газопровода битумной изоляцией  </t>
  </si>
  <si>
    <t>5.3.2.</t>
  </si>
  <si>
    <t>Устранение  снежно-ледяных и кристаллогидратных закупорок</t>
  </si>
  <si>
    <t xml:space="preserve">в газопроводе  </t>
  </si>
  <si>
    <t>Способ устранения закупорок:</t>
  </si>
  <si>
    <t xml:space="preserve">                                     заливкой растворителя</t>
  </si>
  <si>
    <t>закупорка</t>
  </si>
  <si>
    <t xml:space="preserve">                                     отогревом места ледяной закупорки</t>
  </si>
  <si>
    <t xml:space="preserve">                                     шуровкой газопровода</t>
  </si>
  <si>
    <t xml:space="preserve">                                     продувкой газом или воздухом</t>
  </si>
  <si>
    <t>5.3.3.</t>
  </si>
  <si>
    <t>Установка усилительной муфты с гофрой на стыке газопровода</t>
  </si>
  <si>
    <t>муфта</t>
  </si>
  <si>
    <t>при диаметре газопровода до 100 мм</t>
  </si>
  <si>
    <t xml:space="preserve">                                      101 - 200 мм</t>
  </si>
  <si>
    <t xml:space="preserve">                                      201 - 300 мм</t>
  </si>
  <si>
    <t xml:space="preserve">                                      301 - 400 мм</t>
  </si>
  <si>
    <t xml:space="preserve">                                      401 - 500 мм</t>
  </si>
  <si>
    <t xml:space="preserve">                                      501 - 600 мм</t>
  </si>
  <si>
    <t xml:space="preserve">                                      601 - 700 мм</t>
  </si>
  <si>
    <t>(Стоимость работ по восстановлению защитного покрытия</t>
  </si>
  <si>
    <t>приведена в пункте 5.3.1)</t>
  </si>
  <si>
    <t>5.3.4.</t>
  </si>
  <si>
    <t>Восстановление стенки газопровода наложением заплаты</t>
  </si>
  <si>
    <t>заплата</t>
  </si>
  <si>
    <t xml:space="preserve">                                                         св.200 мм</t>
  </si>
  <si>
    <t>5.3.5.</t>
  </si>
  <si>
    <t>Замена участка подземного газопровода (врезка катушки) при</t>
  </si>
  <si>
    <t>диаметре газопровода до 100 мм</t>
  </si>
  <si>
    <t xml:space="preserve">                                       101 - 200 мм</t>
  </si>
  <si>
    <t xml:space="preserve">                                       201 - 300 мм</t>
  </si>
  <si>
    <t xml:space="preserve">                                       301 - 500 мм</t>
  </si>
  <si>
    <t xml:space="preserve">                                        501 - 600 мм</t>
  </si>
  <si>
    <t xml:space="preserve">                                        601 - 700 мм</t>
  </si>
  <si>
    <t>5.3.6.</t>
  </si>
  <si>
    <t xml:space="preserve">Замена участка надземного (фасадного) газопровода (врезка </t>
  </si>
  <si>
    <t xml:space="preserve">                                     51 - 100 мм </t>
  </si>
  <si>
    <t xml:space="preserve">                                     св.100 мм</t>
  </si>
  <si>
    <t>(При работе с приставной лестницы применять в пунктах 5.3.6-</t>
  </si>
  <si>
    <t>5.3.8 коэф. 1,2)</t>
  </si>
  <si>
    <t>5.3.7.</t>
  </si>
  <si>
    <t xml:space="preserve">                                                                                   51 - 100 мм </t>
  </si>
  <si>
    <t>5.3.8.</t>
  </si>
  <si>
    <t>Обрезка недействующего газопровода (газового ввода) при</t>
  </si>
  <si>
    <t xml:space="preserve">                                      301 - 500 мм</t>
  </si>
  <si>
    <t>5.3.9.</t>
  </si>
  <si>
    <t>Ремонт сборного железобетонного газового колодца</t>
  </si>
  <si>
    <t xml:space="preserve">(В пунктах 5.3.9 - 5.3.14 при выполнении работ, связанных со </t>
  </si>
  <si>
    <t>снятием и установкой плиты перекрытия колодца, использовать</t>
  </si>
  <si>
    <t xml:space="preserve">пункт 5.3.39) </t>
  </si>
  <si>
    <t>5.3.10.</t>
  </si>
  <si>
    <t>Ремонт кирпичного газового колодца</t>
  </si>
  <si>
    <t>5.3.11.</t>
  </si>
  <si>
    <t>Замена линзового компенсатора на газопроводе высокого</t>
  </si>
  <si>
    <t>компенсатор</t>
  </si>
  <si>
    <t xml:space="preserve">                                                                              401 - 500 мм</t>
  </si>
  <si>
    <t xml:space="preserve">                                                                              501 - 600 мм</t>
  </si>
  <si>
    <t xml:space="preserve">                                                                              св.  600 мм</t>
  </si>
  <si>
    <t>5.3.12.</t>
  </si>
  <si>
    <t>Замена линзового компенсатора на газопроводе низкого</t>
  </si>
  <si>
    <t xml:space="preserve">                                                               101 - 200 мм</t>
  </si>
  <si>
    <t xml:space="preserve">                                                               св. 200 мм</t>
  </si>
  <si>
    <t>5.3.13.</t>
  </si>
  <si>
    <t>Замена задвижки на газопроводе высокого (среднего) давления</t>
  </si>
  <si>
    <t xml:space="preserve">                                              501 - 600 мм</t>
  </si>
  <si>
    <t xml:space="preserve">                    .                         св.  600 мм</t>
  </si>
  <si>
    <t xml:space="preserve">(В пунктах 5.3.13 - 5.3.18 при работе с приставной лестницы </t>
  </si>
  <si>
    <t>применять коэф.1,2; в колодце- коэф.1,4)</t>
  </si>
  <si>
    <t>5.3.14.</t>
  </si>
  <si>
    <t>Замена задвижки на газопроводе низкого давления с диаметром</t>
  </si>
  <si>
    <t>газопровода  до 100 мм</t>
  </si>
  <si>
    <t xml:space="preserve">                        101 - 200 мм</t>
  </si>
  <si>
    <t xml:space="preserve">                        св. 200 мм</t>
  </si>
  <si>
    <t>5.3.15.</t>
  </si>
  <si>
    <t>Замена прокладок задвижки на газопроводе  высокого (среднего)</t>
  </si>
  <si>
    <t xml:space="preserve">                                                             101 - 200 мм</t>
  </si>
  <si>
    <t xml:space="preserve">                                                             201 - 300 мм</t>
  </si>
  <si>
    <t xml:space="preserve">                                                             301 - 500 мм</t>
  </si>
  <si>
    <t xml:space="preserve">                                                             св. 500 мм</t>
  </si>
  <si>
    <t>5.3.16.</t>
  </si>
  <si>
    <t>Замена прокладок задвижки на газопроводе низкого давления</t>
  </si>
  <si>
    <t xml:space="preserve">                                            101 - 200 мм</t>
  </si>
  <si>
    <t xml:space="preserve">                                             св. 200 мм</t>
  </si>
  <si>
    <t>5.3.17.</t>
  </si>
  <si>
    <t>Замена сальниковой набивки на задвижке  газопровода высокого</t>
  </si>
  <si>
    <t xml:space="preserve">                                                          201 - 500 мм</t>
  </si>
  <si>
    <t xml:space="preserve">                                                          св. 500 мм</t>
  </si>
  <si>
    <t>5.3.18.</t>
  </si>
  <si>
    <t>Замена сальниковой набивки на задвижке газопровода низкого</t>
  </si>
  <si>
    <t xml:space="preserve">                                       св. 200 мм</t>
  </si>
  <si>
    <t>5.3.19.</t>
  </si>
  <si>
    <t>Ремонт задвижки на газопроводе высокого (среднего)  давления</t>
  </si>
  <si>
    <t xml:space="preserve">                                      св. 500 мм</t>
  </si>
  <si>
    <t xml:space="preserve">(В пунктах 5.3.19 и 5.3.20 при выполнении работ, связанных со </t>
  </si>
  <si>
    <t xml:space="preserve"> пункт 5.3.39; при работе с приставной лестницы применять </t>
  </si>
  <si>
    <t>коэф.1,2; в колодце - коэф.1,4)</t>
  </si>
  <si>
    <t>5.3.20.</t>
  </si>
  <si>
    <t xml:space="preserve">Ремонт задвижки на газопроводе низкого давления с диаметром </t>
  </si>
  <si>
    <t xml:space="preserve">                    101 - 200 мм</t>
  </si>
  <si>
    <t xml:space="preserve">                    св. 200 мм</t>
  </si>
  <si>
    <t>5.3.21.</t>
  </si>
  <si>
    <t>Замена изолирующих втулок во фланцевых соединениях</t>
  </si>
  <si>
    <t>газопровода при диаметре до 100 мм</t>
  </si>
  <si>
    <t xml:space="preserve">                                      101 - 300 мм</t>
  </si>
  <si>
    <t xml:space="preserve">                                      301 - 500 мм   </t>
  </si>
  <si>
    <t>5.3.22.</t>
  </si>
  <si>
    <t>Масляная окраска ранее окрашенных задвижек в нормальных</t>
  </si>
  <si>
    <t>условиях работы при диаметре газопровода  до 200 мм</t>
  </si>
  <si>
    <t xml:space="preserve">                                                                  201 - 500 мм</t>
  </si>
  <si>
    <t xml:space="preserve">                                                                  св. 500 мм</t>
  </si>
  <si>
    <t>5.3.23.</t>
  </si>
  <si>
    <t>Масляная окраска ранее окрашенных задвижек в неудобных</t>
  </si>
  <si>
    <t xml:space="preserve">условиях работы (на высоте с приставной лестницы) при </t>
  </si>
  <si>
    <t>диаметре газопровода  до 200 мм</t>
  </si>
  <si>
    <t xml:space="preserve">                                 201 - 500 мм</t>
  </si>
  <si>
    <t xml:space="preserve">                                 св. 500 мм</t>
  </si>
  <si>
    <t>5.3.24.</t>
  </si>
  <si>
    <t>Масляная окраска ранее окрашенных задвижек в колодце при</t>
  </si>
  <si>
    <t xml:space="preserve">диаметре газопровода  до 200 мм  </t>
  </si>
  <si>
    <t xml:space="preserve">                                201 - 500 мм</t>
  </si>
  <si>
    <t xml:space="preserve">                                св. 500 мм</t>
  </si>
  <si>
    <t>5.3.25.</t>
  </si>
  <si>
    <t>Масляная окраска ранее  окрашенных  линзовых компенсаторов</t>
  </si>
  <si>
    <t xml:space="preserve">при диаметре газопровода до 200 мм </t>
  </si>
  <si>
    <t xml:space="preserve">                                      201 - 500 мм</t>
  </si>
  <si>
    <t>5.3.26.</t>
  </si>
  <si>
    <t>Масляная окраска ранее  окрашенных надземных газопроводов,</t>
  </si>
  <si>
    <r>
      <t xml:space="preserve"> м</t>
    </r>
    <r>
      <rPr>
        <vertAlign val="superscript"/>
        <sz val="10"/>
        <rFont val="Arial Cyr"/>
        <family val="2"/>
        <charset val="204"/>
      </rPr>
      <t>2</t>
    </r>
    <r>
      <rPr>
        <sz val="10"/>
        <rFont val="Arial Cyr"/>
        <charset val="204"/>
      </rPr>
      <t xml:space="preserve"> поверхн.</t>
    </r>
  </si>
  <si>
    <t>одна окраска</t>
  </si>
  <si>
    <t xml:space="preserve">(При двух окрасках применять коэф.1,5; при грунтовке-коэф.-1,3; </t>
  </si>
  <si>
    <t>при окраске с приставной лестницы применять коэф. 1,2)</t>
  </si>
  <si>
    <t>5.3.27.</t>
  </si>
  <si>
    <t>Замена крышки малого ковера</t>
  </si>
  <si>
    <t>5.3.28.</t>
  </si>
  <si>
    <t>То же, большого ковера</t>
  </si>
  <si>
    <t>5.3.29.</t>
  </si>
  <si>
    <t>Поднятие и опускание малого ковера при асфальтобетонном</t>
  </si>
  <si>
    <t>ковер</t>
  </si>
  <si>
    <t>покрытии</t>
  </si>
  <si>
    <t>5.3.30.</t>
  </si>
  <si>
    <t>То же, без покрытия</t>
  </si>
  <si>
    <t>5.3.31.</t>
  </si>
  <si>
    <t>Поднятие и опускание большого ковера при асфальтобетонном                                                                                                                                      бетонном</t>
  </si>
  <si>
    <t>5.3.32.</t>
  </si>
  <si>
    <t>5.3.33.</t>
  </si>
  <si>
    <t>Замена ковера при асфальтобетонном покрытии</t>
  </si>
  <si>
    <t>5.3.34.</t>
  </si>
  <si>
    <t>5.3.35.</t>
  </si>
  <si>
    <t>Окраска ковера</t>
  </si>
  <si>
    <t>5.3.36.</t>
  </si>
  <si>
    <t>Замена крышки газового колодца</t>
  </si>
  <si>
    <t>5.3.37.</t>
  </si>
  <si>
    <t>Замена люка газового колодца при асфальтобетонном покрытии</t>
  </si>
  <si>
    <t>люк</t>
  </si>
  <si>
    <t>5.3.38.</t>
  </si>
  <si>
    <t>5.3.39.</t>
  </si>
  <si>
    <t>Замена перекрытия газового колодца при асфальтобетонном</t>
  </si>
  <si>
    <t>перекрытие</t>
  </si>
  <si>
    <t xml:space="preserve">(При отсутствии асфальтобетонного покрытия применять </t>
  </si>
  <si>
    <t>коэф.0,4)</t>
  </si>
  <si>
    <t>5.3.40.</t>
  </si>
  <si>
    <t xml:space="preserve">Ремонт верхней части футляра газопровода- ввода (набивка </t>
  </si>
  <si>
    <t xml:space="preserve">уплонителем и заливка битумом) </t>
  </si>
  <si>
    <t>5.3.41.</t>
  </si>
  <si>
    <t>Ремонт футляра на  надземном газопроводе</t>
  </si>
  <si>
    <t>5.3.42.</t>
  </si>
  <si>
    <t>Ремонт футляра на подземном газопроводе при асфальтобетон-</t>
  </si>
  <si>
    <t>ном покрытии</t>
  </si>
  <si>
    <t>5.3.43.</t>
  </si>
  <si>
    <t>Ремонт футляра на подземном газопроводе без покрытия</t>
  </si>
  <si>
    <t>5.3.44.</t>
  </si>
  <si>
    <t>Заделка концов футляра</t>
  </si>
  <si>
    <t>5.3.45.</t>
  </si>
  <si>
    <t xml:space="preserve">Замена  футляра на подземном газопроводе с заливкой битумом </t>
  </si>
  <si>
    <t>концов футляра при диаметре до 200 мм</t>
  </si>
  <si>
    <t xml:space="preserve">                                               св.200 мм</t>
  </si>
  <si>
    <t>5.3.46.</t>
  </si>
  <si>
    <t xml:space="preserve">Замена вертикального футляра на надземном газопроводе с </t>
  </si>
  <si>
    <t>заливкой битумом верхнего конца футляра</t>
  </si>
  <si>
    <t>5.3.47.</t>
  </si>
  <si>
    <t>Пуск  газа  в газопроводы  наружных сетей  после выполнения</t>
  </si>
  <si>
    <t>пуск</t>
  </si>
  <si>
    <t>ремонтных работ при длине газопровода до 50 м и диаметре</t>
  </si>
  <si>
    <t>50 - 100 мм</t>
  </si>
  <si>
    <t>(На каждые дополнительные 10 м длины в пунктах 5.3.47 и 5.3.48</t>
  </si>
  <si>
    <t xml:space="preserve"> применять коэф.0,2)</t>
  </si>
  <si>
    <t>5.3.48.</t>
  </si>
  <si>
    <t>ремонтных  работ  при  длине  газопровода до 50 м и диаметре</t>
  </si>
  <si>
    <t>101 - 200 мм</t>
  </si>
  <si>
    <t xml:space="preserve">(При диаметре газопровода св.200 мм длиной до 50 м на каждые </t>
  </si>
  <si>
    <t xml:space="preserve">100 мм наружного диаметра применять коэф.1,25; на каждые </t>
  </si>
  <si>
    <t>дополнительные 10 м длины - коэф.0,2)</t>
  </si>
  <si>
    <t>5.3.49.</t>
  </si>
  <si>
    <t xml:space="preserve">Проверка на прочность и герметичность газопроводов-вводов  </t>
  </si>
  <si>
    <t>проверка</t>
  </si>
  <si>
    <t>при длине до 20 м (два ввода) и диаметре  до 100 мм</t>
  </si>
  <si>
    <t>(На каждые дополнительные 10 м длины в пунктах 5.3.49 и 5.3.50</t>
  </si>
  <si>
    <t xml:space="preserve"> применять коэф.0,25)</t>
  </si>
  <si>
    <t>5.3.50.</t>
  </si>
  <si>
    <t>при длине до 20 м (два ввода) и диаметре  101 - 200 мм</t>
  </si>
  <si>
    <t>5.3.51.</t>
  </si>
  <si>
    <t>Проверка герметичности подземного газопровода опрессовкой</t>
  </si>
  <si>
    <t xml:space="preserve">                  101 - 300 мм</t>
  </si>
  <si>
    <t xml:space="preserve">                  св. 300 мм</t>
  </si>
  <si>
    <t>5.3.52.</t>
  </si>
  <si>
    <t xml:space="preserve">Продувка наружного газопровода при диаметре газопровода </t>
  </si>
  <si>
    <t xml:space="preserve">                                                                                 до 100 мм </t>
  </si>
  <si>
    <t xml:space="preserve">                                                                                 101 - 300 мм</t>
  </si>
  <si>
    <t xml:space="preserve">                                                                                 301 - 500 мм</t>
  </si>
  <si>
    <t xml:space="preserve">                                                                                 св. 500 мм</t>
  </si>
  <si>
    <t>5.3.53.</t>
  </si>
  <si>
    <t>Ремонт опор под надземный газопровод</t>
  </si>
  <si>
    <t>(При работе на высоте с приставной лестницы примен. коэф.1,2)</t>
  </si>
  <si>
    <t>5.3.54.</t>
  </si>
  <si>
    <t>То же, со сваркой</t>
  </si>
  <si>
    <t>5.3.55.</t>
  </si>
  <si>
    <t>Бетонирование опор под надземный газопровод</t>
  </si>
  <si>
    <t>5.3.56.</t>
  </si>
  <si>
    <t>Пристрелка кронштейнов для фасадных газопроводов</t>
  </si>
  <si>
    <t>кронштейн</t>
  </si>
  <si>
    <t>5.3.57.</t>
  </si>
  <si>
    <t>Понижение давления в газопроводе на период ремонтных работ</t>
  </si>
  <si>
    <t>откл. устр-во</t>
  </si>
  <si>
    <t>(На каждое последующее ГРП применять коэф.0,5)</t>
  </si>
  <si>
    <t>в ГРП</t>
  </si>
  <si>
    <t>5.3.58.</t>
  </si>
  <si>
    <t>Отключение фасадного участка газопровода</t>
  </si>
  <si>
    <t>отключение</t>
  </si>
  <si>
    <t>(С установкой заглушки применять коэф. 3,0)</t>
  </si>
  <si>
    <t>5.3.59.</t>
  </si>
  <si>
    <t>Отключение подземного тупикового газопровода при наличии</t>
  </si>
  <si>
    <t>гидрозатвора</t>
  </si>
  <si>
    <t>5.3.60.</t>
  </si>
  <si>
    <t>задвижки с установкой заглушки при диаметре задвижки</t>
  </si>
  <si>
    <t xml:space="preserve">                                                                                  до 100 мм</t>
  </si>
  <si>
    <t xml:space="preserve">                                                                                  св. 100 мм</t>
  </si>
  <si>
    <t>5.3.60.1.</t>
  </si>
  <si>
    <t>Отключение подземного тупикового газопровода без установки</t>
  </si>
  <si>
    <t>заглушки при диаметре задвижки</t>
  </si>
  <si>
    <t>5.3.61.</t>
  </si>
  <si>
    <t>Отключение подземного закольцованного газопровода при</t>
  </si>
  <si>
    <t xml:space="preserve">                                   св. 100 мм</t>
  </si>
  <si>
    <t>5.3.62.</t>
  </si>
  <si>
    <t>Установка или снятие заглушки на газопроводе - вводе</t>
  </si>
  <si>
    <t>заглушка</t>
  </si>
  <si>
    <t>5.3.63.</t>
  </si>
  <si>
    <t>Установка или снятие заглушки  в колодце</t>
  </si>
  <si>
    <t>5.3.64.</t>
  </si>
  <si>
    <t>Сверление отверстия в крышках газовых колодцев</t>
  </si>
  <si>
    <t>5.3.65.</t>
  </si>
  <si>
    <t>Сверление отверстия на защитном футляре газопровода - ввода</t>
  </si>
  <si>
    <t>5.3.66.</t>
  </si>
  <si>
    <t>Оповещение потребителей об отключении газа на период</t>
  </si>
  <si>
    <t>ремонтных работ (до 5 домов на вводе)</t>
  </si>
  <si>
    <t>5.3.67.</t>
  </si>
  <si>
    <t>ремонтных работ (6 - 15 домов на вводе)</t>
  </si>
  <si>
    <t>5.3.68.</t>
  </si>
  <si>
    <t>ремонтных работ (св.15 домов на вводе)</t>
  </si>
  <si>
    <t xml:space="preserve">Примечание - При ремонте трасс полиэтиленовых г/п, арматуры и сооружений применяются цены настоящего </t>
  </si>
  <si>
    <t>прейскуранта по следующим пунктам: 5.3.2, 5.3.9 - 5.3.10, 5.3.13 - 5.3.20, 5.3.27 - 5.3.40, 5.3.42 - 5.3.45,</t>
  </si>
  <si>
    <t xml:space="preserve">                        5.3.47 - 5.3.52, 5.3.57, 5.3.59 - 5.3.64, 5.3.66 - 5.3.68.</t>
  </si>
  <si>
    <t>Глава 4. ДИАГНОСТИКА ТЕХНИЧЕСКОГО СОСТОЯНИЯ ПОДЗЕМНЫХ ГАЗОПРОВОДОВ</t>
  </si>
  <si>
    <t>5.4.1.</t>
  </si>
  <si>
    <t>Анализ технической документации и разработка программы</t>
  </si>
  <si>
    <t>программа</t>
  </si>
  <si>
    <t>диагностики</t>
  </si>
  <si>
    <t>5.4.2.</t>
  </si>
  <si>
    <t>Проверка герметичности газопровода</t>
  </si>
  <si>
    <t>5.4.3.</t>
  </si>
  <si>
    <t>Проверка эффективности работы ЭХЗ</t>
  </si>
  <si>
    <t>5.4.4.</t>
  </si>
  <si>
    <t xml:space="preserve">Проверка состояния изоляции на контакт с грунтом </t>
  </si>
  <si>
    <t>аппаратурой типа АНТПИ, С-Scan</t>
  </si>
  <si>
    <t>5.4.5.</t>
  </si>
  <si>
    <t>Уточнение точечных мест повреждения изоляции аппаратурой</t>
  </si>
  <si>
    <t xml:space="preserve">типа АНТПИ </t>
  </si>
  <si>
    <t>5.4.6.</t>
  </si>
  <si>
    <t>Оценка состояния металла газопровода. Выявление участков</t>
  </si>
  <si>
    <t>с аномалией труб</t>
  </si>
  <si>
    <t>5.4.7.</t>
  </si>
  <si>
    <t>Определение мест контрольных шурфов</t>
  </si>
  <si>
    <t>5.4.8.</t>
  </si>
  <si>
    <t>Подготовка и закрытие шурфов</t>
  </si>
  <si>
    <t>5.4.9.</t>
  </si>
  <si>
    <t>Измерение свойств и внешнего вида изоляционного покрытия</t>
  </si>
  <si>
    <t>5.4.10.</t>
  </si>
  <si>
    <t>Проверка защитного поляризационного потенциала в шурфах</t>
  </si>
  <si>
    <t>5.4.11.</t>
  </si>
  <si>
    <t>Определение геометрических параметров трубы в шурфах</t>
  </si>
  <si>
    <t>5.4.12.</t>
  </si>
  <si>
    <t>Определение состояния поверхности металла трубы</t>
  </si>
  <si>
    <t>5.4.13.</t>
  </si>
  <si>
    <t>Проведение замеров и расчета напряженно-деформированного</t>
  </si>
  <si>
    <t>состояния трубы (замер и расчет ударной вязкости металла</t>
  </si>
  <si>
    <t>труб)</t>
  </si>
  <si>
    <t>5.4.14.</t>
  </si>
  <si>
    <t>Расчет остаточного ресурса металла труб</t>
  </si>
  <si>
    <t>5.4.15.</t>
  </si>
  <si>
    <t>Разработка рекомендаций по безопасной эксплуатации газопрово-</t>
  </si>
  <si>
    <t>отчет</t>
  </si>
  <si>
    <t xml:space="preserve">да на весь срок продления жизненного цикла или обоснование </t>
  </si>
  <si>
    <t>необходимости его замены, составление отчета</t>
  </si>
  <si>
    <t>Глава 5. ОЦЕНКА ТЕХНИЧЕСКОГО СОСТОЯНИЯ СТАЛЬНЫХ ГАЗОПРОВОДОВ</t>
  </si>
  <si>
    <t>5.5.1.</t>
  </si>
  <si>
    <t xml:space="preserve">Анализ технической документации и разработка программы оценки </t>
  </si>
  <si>
    <t>технического состояния стальных газопроводов</t>
  </si>
  <si>
    <t>5.5.2.</t>
  </si>
  <si>
    <t>Обход и осмотр трассы надземного газопровода</t>
  </si>
  <si>
    <t>5.5.3.</t>
  </si>
  <si>
    <t>Визуальный и измерительный контроль состояния стального надземного газопровода</t>
  </si>
  <si>
    <t>5.5.4.</t>
  </si>
  <si>
    <t>Обход и осмотр трассы подземного стального газопровода</t>
  </si>
  <si>
    <t>5.5.5.</t>
  </si>
  <si>
    <t>Визуальный и измерительный контроль состояния стального подземного газопровода</t>
  </si>
  <si>
    <t>5.5.6.</t>
  </si>
  <si>
    <t>Измерение удельного электирического сопротивления грунта при расстоянии между точками до 200 м</t>
  </si>
  <si>
    <t>пункт измерения</t>
  </si>
  <si>
    <t>5.5.7.</t>
  </si>
  <si>
    <t xml:space="preserve">Определение коррозионной агрессивности грунта по удельному электрическому сопротивлению в лабораторных условиях </t>
  </si>
  <si>
    <t>5.5.8.</t>
  </si>
  <si>
    <t>Определение опасного действия переменного тока</t>
  </si>
  <si>
    <t>5.5.9.</t>
  </si>
  <si>
    <t>Определение наличия блуждающих токов в земле при измерении "земля-земля"</t>
  </si>
  <si>
    <t>5.5.10.</t>
  </si>
  <si>
    <t>Испытание изоляции электрических кабелей</t>
  </si>
  <si>
    <t>присоедине
ние</t>
  </si>
  <si>
    <t>5.5.11.</t>
  </si>
  <si>
    <t>Определение переходного электрического сопротивления изоляционного покрытия на каждый шуфр</t>
  </si>
  <si>
    <t>5.5.12.</t>
  </si>
  <si>
    <t>5.5.13.</t>
  </si>
  <si>
    <t>Шурфовой осмотр газопровода без покрытия</t>
  </si>
  <si>
    <t>5.5.14.</t>
  </si>
  <si>
    <t>Разработка рекомендаций по безопасной эксплуатации газопровода, оформление акта оценки технического состояния газопровода</t>
  </si>
  <si>
    <t>РАЗДЕЛ 7. ГАЗОРЕГУЛЯТОРНЫЕ ПУНКТЫ (ГРП), ГАЗОРЕГУЛЯТОРНЫЕ УСТАНОВКИ (ГРУ) 
И ШКАФНЫЕ ГАЗОРЕГУЛЯТОРНЫЕ ПУНКТЫ (ШРП)</t>
  </si>
  <si>
    <t>Глава 1. ОСМОТР  ТЕХНИЧЕСКОГО  СОСТОЯНИЯ  (ОБХОД)</t>
  </si>
  <si>
    <t>7.1.1.</t>
  </si>
  <si>
    <t>Осмотр технического состояния ГРП при одной нитке</t>
  </si>
  <si>
    <t>(В зимний период в пунктах 7.1.1 - 7.1.5 применять коэф.1,2)</t>
  </si>
  <si>
    <t>7.1.2.</t>
  </si>
  <si>
    <t>Осмотр технического состояния ГРП при  двух нитках</t>
  </si>
  <si>
    <t>7.1.3.</t>
  </si>
  <si>
    <t>Осмотр технического состояния ГРП при  трех нитках</t>
  </si>
  <si>
    <t>7.1.4.</t>
  </si>
  <si>
    <t>Осмотр технического состояния ШРП при одной  нитке</t>
  </si>
  <si>
    <t>7.1.5.</t>
  </si>
  <si>
    <t>Осмотр технического состояния ШРП при двух  нитках</t>
  </si>
  <si>
    <t>7.1.6.</t>
  </si>
  <si>
    <t>Осмотр  технического  состояния  регуляторов  давления типа</t>
  </si>
  <si>
    <t>РДГК-6, РДГК-10, РДГД-20, РДНК-400 , РДСК-50</t>
  </si>
  <si>
    <t>7.1.7.</t>
  </si>
  <si>
    <t xml:space="preserve">Технический осмотр (осмотр технического состояния) </t>
  </si>
  <si>
    <t>ШРП при одной нитке газопровода</t>
  </si>
  <si>
    <t>7.1.8.</t>
  </si>
  <si>
    <t>ШРП при двух нитках газопровода</t>
  </si>
  <si>
    <t>2 Трудозатраты при эксплуатации ГРУ приравнены к ГРП.</t>
  </si>
  <si>
    <t xml:space="preserve">Глава 2. ТЕХНИЧЕСКОЕ  ОБСЛУЖИВАНИЕ  И  ТЕКУЩИЙ РЕМОНТ  </t>
  </si>
  <si>
    <t>7.2.1.</t>
  </si>
  <si>
    <t>Техническое обслуживание  ГРП при одной нитке газопровода</t>
  </si>
  <si>
    <t>ГРП</t>
  </si>
  <si>
    <t>7.2.2.</t>
  </si>
  <si>
    <t>Техническое обслуживание  ГРП при двух нитках</t>
  </si>
  <si>
    <t>(При трех нитках применять к цене  коэф.1,3)</t>
  </si>
  <si>
    <t xml:space="preserve">                                           101 - 200 мм</t>
  </si>
  <si>
    <t>7.2.3.</t>
  </si>
  <si>
    <t>Текущий ремонт оборудования ГРП при  одной нитке</t>
  </si>
  <si>
    <t>7.2.4.</t>
  </si>
  <si>
    <t>То же, при  двух  нитках  газопровода</t>
  </si>
  <si>
    <t>7.2.5.</t>
  </si>
  <si>
    <t xml:space="preserve">Техническое обслуживание оборудования  ШРП  при одной </t>
  </si>
  <si>
    <t>ШРП</t>
  </si>
  <si>
    <t>нитке газопровода</t>
  </si>
  <si>
    <t>7.2.6.</t>
  </si>
  <si>
    <t>То же,  при  двух  нитках  газопровода</t>
  </si>
  <si>
    <t>7.2.7.</t>
  </si>
  <si>
    <t xml:space="preserve">Текущий ремонт оборудования ШРП  при одной нитке </t>
  </si>
  <si>
    <t>7.2.8.</t>
  </si>
  <si>
    <t>7.2.9.</t>
  </si>
  <si>
    <t>Техническое обслуживание регулятора давления РДГК-6</t>
  </si>
  <si>
    <t xml:space="preserve"> или РДГК-10</t>
  </si>
  <si>
    <t>7.2.10.</t>
  </si>
  <si>
    <t>Текущий ремонт регулятора давления РДГК-6 или РДГК-10</t>
  </si>
  <si>
    <t>7.2.11.</t>
  </si>
  <si>
    <t>Техническое обслуживание регулятора давления РДГД-20,</t>
  </si>
  <si>
    <t xml:space="preserve"> РДНК-400 или РДСК-50</t>
  </si>
  <si>
    <t>7.2.12.</t>
  </si>
  <si>
    <t xml:space="preserve">Текущий ремонт  регулятора давления РДГД-20, РДНК-400 </t>
  </si>
  <si>
    <t>или  РДСК-50</t>
  </si>
  <si>
    <t>7.2.12.1.</t>
  </si>
  <si>
    <t>Текущий ремонт  ШРП  с регулятором давления РДГК-10</t>
  </si>
  <si>
    <t>при одной нитке газопровода</t>
  </si>
  <si>
    <t>7.2.12.2.</t>
  </si>
  <si>
    <t xml:space="preserve">Текущий ремонт  ШРП  с регулятором давления РДНК-400, РДНК-400М, </t>
  </si>
  <si>
    <t>РДНК-1000, РДНК-У,РДУ-32, РДГД-20, Venio-A15,при одной нитке газопровода</t>
  </si>
  <si>
    <t>7.2.12.3.</t>
  </si>
  <si>
    <t xml:space="preserve">Текущий ремонт ШРП с регулятором давления РДК-50, РДСК-50, </t>
  </si>
  <si>
    <t>РДБК 1-50, РДГ-50, РДП-50 при одной нитке газопровода</t>
  </si>
  <si>
    <t>7.2.12.4.</t>
  </si>
  <si>
    <t xml:space="preserve">Текущий ремонт ШРП с регулятором давления РДГ-80, RG/MB MADAS, </t>
  </si>
  <si>
    <t>А/140 TARTARINI  при одной нитке газопровода</t>
  </si>
  <si>
    <t>7.2.12.5.</t>
  </si>
  <si>
    <t xml:space="preserve">Текущий ремонт ШРП с регулятором давления РДБК 1-100, РДП-100  </t>
  </si>
  <si>
    <t>7.2.12.6.</t>
  </si>
  <si>
    <t>при двух нитках газопровода</t>
  </si>
  <si>
    <t>7.2.12.7.</t>
  </si>
  <si>
    <t>РДНК-1000, РДНК-У,РДУ-32, РДГД-20, Venio-A15,при двух нитках газопровода</t>
  </si>
  <si>
    <t>7.2.12.8.</t>
  </si>
  <si>
    <t>РДБК 1-50, РДГ-50, РДП-50 при двух нитках газопровода</t>
  </si>
  <si>
    <t>7.2.12.9.</t>
  </si>
  <si>
    <t>А/140 TARTARINI  при двух нитках газопровода</t>
  </si>
  <si>
    <t>7.2.12.10.</t>
  </si>
  <si>
    <t>7.2.12.11.</t>
  </si>
  <si>
    <t>Техническое обслуживание  ШРП  с регулятором давления РДГК-10</t>
  </si>
  <si>
    <t>7.2.12.12.</t>
  </si>
  <si>
    <t xml:space="preserve">Техническое обслуживание  ШРП  с регулятором давления РДНК-400, РДНК-400М, </t>
  </si>
  <si>
    <t>7.2.12.13.</t>
  </si>
  <si>
    <t xml:space="preserve">Техническое обслуживание ШРП с регулятором давления РДК-50, РДСК-50, </t>
  </si>
  <si>
    <t>7.2.12.14.</t>
  </si>
  <si>
    <t>7.2.12.15.</t>
  </si>
  <si>
    <t xml:space="preserve">Техническое обслуживание ШРП с регулятором давления РДБК 1-100,  </t>
  </si>
  <si>
    <t>РДП-100 при одной нитке газопровода</t>
  </si>
  <si>
    <t>7.2.12.16.</t>
  </si>
  <si>
    <t xml:space="preserve">Техническое обслуживание  ШРП  с регулятором давления РДГК-10, </t>
  </si>
  <si>
    <t>7.2.12.17.</t>
  </si>
  <si>
    <t>7.2.12.18.</t>
  </si>
  <si>
    <t>7.2.12.19.</t>
  </si>
  <si>
    <t xml:space="preserve">Техническое обслуживание ШРП с регулятором давления РДГ-80, </t>
  </si>
  <si>
    <t>RG/MB MADAS, А/140 TARTARINI  при двух нитках газопровода</t>
  </si>
  <si>
    <t>7.2.12.20.</t>
  </si>
  <si>
    <t>РДП-100 при двух нитках газопровода</t>
  </si>
  <si>
    <t>7.2.13.</t>
  </si>
  <si>
    <t xml:space="preserve">Чистка крестовины регулятора давления РДГК-10 </t>
  </si>
  <si>
    <t>7.2.14.</t>
  </si>
  <si>
    <t xml:space="preserve">Регулировка хода штока регулятора давления РДГК-10 </t>
  </si>
  <si>
    <t>7.2.15.</t>
  </si>
  <si>
    <t xml:space="preserve">Ремонт втулки регулятора давления РДГК-10 </t>
  </si>
  <si>
    <t>7.2.16.</t>
  </si>
  <si>
    <t>Отключение  ГРП  в  колодце</t>
  </si>
  <si>
    <t>7.2.17.</t>
  </si>
  <si>
    <t>То же,  внутри  помещения ГРП</t>
  </si>
  <si>
    <t>7.2.18.</t>
  </si>
  <si>
    <t>Включение  ГРП после  остановки</t>
  </si>
  <si>
    <t>7.2.19.</t>
  </si>
  <si>
    <t xml:space="preserve">Продувка  газопровода в  ГРП </t>
  </si>
  <si>
    <t>7.2.20.</t>
  </si>
  <si>
    <t xml:space="preserve">Проверка параметров срабатывания и настройка регулятора </t>
  </si>
  <si>
    <t>давления РДУК с диаметром до 100 мм</t>
  </si>
  <si>
    <t>РДУК</t>
  </si>
  <si>
    <t xml:space="preserve">                                            101-200 мм</t>
  </si>
  <si>
    <t>7.2.21.</t>
  </si>
  <si>
    <r>
      <t xml:space="preserve">Проверка параметров срабатывания и настройка </t>
    </r>
    <r>
      <rPr>
        <sz val="9"/>
        <rFont val="Arial Cyr"/>
        <family val="2"/>
        <charset val="204"/>
      </rPr>
      <t>ПКН, ПЗК</t>
    </r>
    <r>
      <rPr>
        <sz val="10"/>
        <rFont val="Arial Cyr"/>
        <charset val="204"/>
      </rPr>
      <t xml:space="preserve"> и КПЗ</t>
    </r>
  </si>
  <si>
    <t>с диаметром до 100 мм</t>
  </si>
  <si>
    <t xml:space="preserve">                    101- 200 мм</t>
  </si>
  <si>
    <t>7.2.22.</t>
  </si>
  <si>
    <t xml:space="preserve">Проверка параметров срабатывания и настройка   ПСК-50 </t>
  </si>
  <si>
    <t>7.2.23.</t>
  </si>
  <si>
    <t xml:space="preserve">Проверка параметров срабатывания и настройка   ППК-80 </t>
  </si>
  <si>
    <t>7.2.24.</t>
  </si>
  <si>
    <t>Пневматическое испытание трубки электропроводки в ГРП</t>
  </si>
  <si>
    <t>7.2.25.</t>
  </si>
  <si>
    <t>Продувка импульсных трубок в  ГРП</t>
  </si>
  <si>
    <t>7.2.26.</t>
  </si>
  <si>
    <t>Очистка газового фильтра  типа ФВ диаметром  50 мм</t>
  </si>
  <si>
    <t xml:space="preserve">                                                                                 100 мм</t>
  </si>
  <si>
    <t xml:space="preserve">                                                                                 200 мм</t>
  </si>
  <si>
    <t>7.2.27.</t>
  </si>
  <si>
    <t>Очистка от конденсата газового оборудования ГРП диаметром</t>
  </si>
  <si>
    <t xml:space="preserve">                                                                                 50 мм</t>
  </si>
  <si>
    <t xml:space="preserve">                                                                                100 мм</t>
  </si>
  <si>
    <t>7.2.28.</t>
  </si>
  <si>
    <t xml:space="preserve">                                                                                     100 мм</t>
  </si>
  <si>
    <t xml:space="preserve">                                                                                     200 мм</t>
  </si>
  <si>
    <t>7.2.29.</t>
  </si>
  <si>
    <t>Техническое обслуживание телемеханических  установок</t>
  </si>
  <si>
    <t>системы  Контур-21</t>
  </si>
  <si>
    <t xml:space="preserve">                Ритм-1</t>
  </si>
  <si>
    <t>7.2.30.</t>
  </si>
  <si>
    <t xml:space="preserve">Техническое обслуживание радиостанции </t>
  </si>
  <si>
    <t>радиостанция</t>
  </si>
  <si>
    <t xml:space="preserve">Глава 3.  КАПИТАЛЬНЫЙ  РЕМОНТ  </t>
  </si>
  <si>
    <t>7.3.1.</t>
  </si>
  <si>
    <t>Замена клапана при ремонте регулятора давления типа:</t>
  </si>
  <si>
    <t xml:space="preserve">                                          РДУК-2-50, РДБК1-50, РДГ-50</t>
  </si>
  <si>
    <t xml:space="preserve">                                          РДУК-2-100 ,РДБК1-100, РДГ-80</t>
  </si>
  <si>
    <t xml:space="preserve">                                          РДУК-2-200,РДБК1-200,  РДГ-150</t>
  </si>
  <si>
    <t>7.3.2.</t>
  </si>
  <si>
    <t xml:space="preserve">Замена штока  при ремонте регулятора  давления типа:  </t>
  </si>
  <si>
    <t xml:space="preserve">                                          РДУК-2-50, РДБК1-50,  РДГ-50</t>
  </si>
  <si>
    <t>7.3.3.</t>
  </si>
  <si>
    <t xml:space="preserve">Замена седла при ремонте регулятора давления  типа:  </t>
  </si>
  <si>
    <t>седло</t>
  </si>
  <si>
    <t>7.3.4.</t>
  </si>
  <si>
    <t xml:space="preserve">Замена мембраны при ремонте регулятора давления  типа:  </t>
  </si>
  <si>
    <t>7.3.5.</t>
  </si>
  <si>
    <t>Ремонт пилота регулятора давления ГРП при замене: пружины</t>
  </si>
  <si>
    <t xml:space="preserve">                                                                                  мембраны</t>
  </si>
  <si>
    <t>7.3.6.</t>
  </si>
  <si>
    <t xml:space="preserve">Замена пружины предохранительно-запорного клапана ГРП при </t>
  </si>
  <si>
    <t>7.3.7</t>
  </si>
  <si>
    <t>То же, при диаметре газопровода 101- 200 мм</t>
  </si>
  <si>
    <t>7.3.8.</t>
  </si>
  <si>
    <t xml:space="preserve">Замена  мембраны предохранительно-запорного клапана ГРП </t>
  </si>
  <si>
    <t>7.3.9</t>
  </si>
  <si>
    <t>7.3.10.</t>
  </si>
  <si>
    <t xml:space="preserve">Замена  предохранительно-запорного клапана ГРП </t>
  </si>
  <si>
    <t>7.3.11.</t>
  </si>
  <si>
    <t>7.3.12.</t>
  </si>
  <si>
    <t xml:space="preserve">Ремонт пружинного сбросного клапана ГРП при замене: пружины </t>
  </si>
  <si>
    <t xml:space="preserve">                                                            мембраны</t>
  </si>
  <si>
    <t xml:space="preserve">                                                            резинового уплотнителя</t>
  </si>
  <si>
    <t>7.3.13.</t>
  </si>
  <si>
    <t xml:space="preserve">                                                                100 мм</t>
  </si>
  <si>
    <t xml:space="preserve">                                                                200 мм</t>
  </si>
  <si>
    <t>7.3.14.</t>
  </si>
  <si>
    <t xml:space="preserve">                                                                300 мм</t>
  </si>
  <si>
    <t>7.3.15.</t>
  </si>
  <si>
    <t>Масляная  окраска   молниеприемника и  токоотводов  ГРП</t>
  </si>
  <si>
    <t xml:space="preserve">                                                         при  одной окраске</t>
  </si>
  <si>
    <r>
      <t>м</t>
    </r>
    <r>
      <rPr>
        <vertAlign val="superscript"/>
        <sz val="10"/>
        <rFont val="Arial Cyr"/>
        <family val="2"/>
        <charset val="204"/>
      </rPr>
      <t>2</t>
    </r>
    <r>
      <rPr>
        <sz val="10"/>
        <rFont val="Arial Cyr"/>
        <charset val="204"/>
      </rPr>
      <t xml:space="preserve"> окраш.</t>
    </r>
  </si>
  <si>
    <t>поверхности</t>
  </si>
  <si>
    <t xml:space="preserve">                                                         при двух окрасках</t>
  </si>
  <si>
    <t>7.3.16.</t>
  </si>
  <si>
    <t>Замена регулятора давления ШРП с регулятором типа РД-32М</t>
  </si>
  <si>
    <t xml:space="preserve">                                                                                    РД-50М</t>
  </si>
  <si>
    <t>7.3.17.</t>
  </si>
  <si>
    <t>Ремонт регулятора давления РД-32М   при замене пружины</t>
  </si>
  <si>
    <t xml:space="preserve">                                                                              мембраны</t>
  </si>
  <si>
    <t>7.3.18.</t>
  </si>
  <si>
    <t>Ремонт регулятора давления РД-50М   при замене пружины</t>
  </si>
  <si>
    <t>7.3.19.</t>
  </si>
  <si>
    <t>Ремонт регулятора давления РДГК-6   при замене прокладки</t>
  </si>
  <si>
    <t>7.3.20.</t>
  </si>
  <si>
    <t>Ремонт регулятора давления РДГК-10  при замене фильтра</t>
  </si>
  <si>
    <t>7.3.21.</t>
  </si>
  <si>
    <t>Ремонт регулятора давления РДГК-10  при замене мембраны ПЗК</t>
  </si>
  <si>
    <t>7.3.22.</t>
  </si>
  <si>
    <t>То же, при замене прокладки на входе и выходе регулятора</t>
  </si>
  <si>
    <t>7.3.23.</t>
  </si>
  <si>
    <t>Ремонт регулятора давления РДГК-10  при замене втулки штока</t>
  </si>
  <si>
    <t>втулка</t>
  </si>
  <si>
    <t>регулятора</t>
  </si>
  <si>
    <t>7.3.24.</t>
  </si>
  <si>
    <t>То же, при замене резинки клапана регулятора</t>
  </si>
  <si>
    <t>резинка</t>
  </si>
  <si>
    <t>7.3.25.</t>
  </si>
  <si>
    <t xml:space="preserve">Замена предохранительно-запорного клапана ПКК-40М </t>
  </si>
  <si>
    <t xml:space="preserve">шкафных регуляторных пунктов </t>
  </si>
  <si>
    <t>7.3.26.</t>
  </si>
  <si>
    <t xml:space="preserve">Ремонт предохранительно- запорного клапана ПКК-40М </t>
  </si>
  <si>
    <t>7.3.27.</t>
  </si>
  <si>
    <t>Прочистка  пропускного седла  ПКК-40М</t>
  </si>
  <si>
    <t>7.3.28.</t>
  </si>
  <si>
    <t>Ремонт  СППК-4</t>
  </si>
  <si>
    <t>7.3.29.</t>
  </si>
  <si>
    <t>Ремонт регулятора давления РДГК-6 и РДГК-10 при замене</t>
  </si>
  <si>
    <t>мембраны</t>
  </si>
  <si>
    <t>7.3.30.</t>
  </si>
  <si>
    <t>Ремонт регулятора давления  РДГД-20, РДНК-400 или</t>
  </si>
  <si>
    <t>РДСК-50 при замене мембраны</t>
  </si>
  <si>
    <t>7.3.31.</t>
  </si>
  <si>
    <t>Проверка одной  нитки  газопровода в  ГРП на прочность</t>
  </si>
  <si>
    <t xml:space="preserve"> после замены  оборудования</t>
  </si>
  <si>
    <t xml:space="preserve">(При двух нитках газопровода  применять коэф. 1,7; при трех </t>
  </si>
  <si>
    <t>нитках - 2,5)</t>
  </si>
  <si>
    <t>7.3.32.</t>
  </si>
  <si>
    <t>Проверка одной нитки газопровода в ГРП на герметичность</t>
  </si>
  <si>
    <t>после  замены  оборудования</t>
  </si>
  <si>
    <t>(При двух нитках газопровода  применять коэф. 1,7; при трех</t>
  </si>
  <si>
    <t xml:space="preserve">7.3.33. </t>
  </si>
  <si>
    <t xml:space="preserve">Отключение (консервация)  оборудования ГРП </t>
  </si>
  <si>
    <t>7.3.34.</t>
  </si>
  <si>
    <t xml:space="preserve">Пуск (расконсервация) ГРП после отключения </t>
  </si>
  <si>
    <t>7.3.35.</t>
  </si>
  <si>
    <t>Отключение (консервация)  оборудования ШРП</t>
  </si>
  <si>
    <t xml:space="preserve">(При работе в зимних условиях в пунктах 7.3.35 и 7.3.36 </t>
  </si>
  <si>
    <t xml:space="preserve">применять коэф.1,2) </t>
  </si>
  <si>
    <t>7.3.36.</t>
  </si>
  <si>
    <t xml:space="preserve">Пуск (расконсервация) ШРП после отключения </t>
  </si>
  <si>
    <t>7.3.37.</t>
  </si>
  <si>
    <t>Замена пружинных манометров в ГРП</t>
  </si>
  <si>
    <t>манометр</t>
  </si>
  <si>
    <t>7.3.38.</t>
  </si>
  <si>
    <t>Замена регулятора давления ШРП с регулятором типа РДБК 1-50, РДГ-50</t>
  </si>
  <si>
    <t>7.3.39</t>
  </si>
  <si>
    <t>Замена регулятора давления ШРП с регулятором типа РДСК-50, РДНК-50, РДГД-50</t>
  </si>
  <si>
    <t>7.3.40.</t>
  </si>
  <si>
    <t>Замена пружинных манометров в ПРГ с поверкой</t>
  </si>
  <si>
    <t>Глава 4. ДИАГНОСТИКА ТЕХНИЧЕСКОГО СОСТОЯНИЯ ГАЗОПРОВОДОВ И ОБОРУДОВАНИЯ ГРП (ШРП)</t>
  </si>
  <si>
    <t>7.4.1.</t>
  </si>
  <si>
    <t>Анализ технической документации</t>
  </si>
  <si>
    <t>7.4.2.</t>
  </si>
  <si>
    <t>Проверка плотности всех соединений газопроводов и арматуры</t>
  </si>
  <si>
    <t>7.4.3.</t>
  </si>
  <si>
    <t>Проверка пределов регулирования давления и стабильности</t>
  </si>
  <si>
    <t>работы регулятора при изменении расхода газа</t>
  </si>
  <si>
    <t>7.4.4.</t>
  </si>
  <si>
    <t>Проверка пределов срабатывания предохранительно-запорных</t>
  </si>
  <si>
    <t>и сбросных клапанов</t>
  </si>
  <si>
    <t>7.4.5.</t>
  </si>
  <si>
    <t>Проверка перепада давления на фильтре</t>
  </si>
  <si>
    <t>7.4.6.</t>
  </si>
  <si>
    <t>Проверка сроков государственной метрологической поверки</t>
  </si>
  <si>
    <t>контрольно-измерительных приборов и узлов учета газа</t>
  </si>
  <si>
    <t>7.4.7.</t>
  </si>
  <si>
    <t>Визуальный и измерительный контроль оборудования</t>
  </si>
  <si>
    <t>7.4.8.</t>
  </si>
  <si>
    <t>Акустико-эмиссионный (АЭ) контроль оборудования и газопрово-</t>
  </si>
  <si>
    <t>дов ГРП с проверкой на внутреннюю герметичность ответствен-</t>
  </si>
  <si>
    <t>ного оборудования, а также с проверкой на прочность</t>
  </si>
  <si>
    <t>7.4.9.</t>
  </si>
  <si>
    <t>Неразрушающий контроль отбракованных сварных соединений</t>
  </si>
  <si>
    <t>АЭ-методом контроля, радиографическим методом контроля</t>
  </si>
  <si>
    <t>7.4.10.</t>
  </si>
  <si>
    <t>Анализ технического состояния ГРП, составление заключения</t>
  </si>
  <si>
    <t>экспертизы промышленной безопасности</t>
  </si>
  <si>
    <t>7.4.11.</t>
  </si>
  <si>
    <t>7.4.12.</t>
  </si>
  <si>
    <t>7.4.13.</t>
  </si>
  <si>
    <t>7.4.14.</t>
  </si>
  <si>
    <t>7.4.15.</t>
  </si>
  <si>
    <t>7.4.16.</t>
  </si>
  <si>
    <t>7.4.17.</t>
  </si>
  <si>
    <t>7.4.18.</t>
  </si>
  <si>
    <t>дов ШРП с проверкой на внутреннюю герметичность ответствен-</t>
  </si>
  <si>
    <t>7.4.19.</t>
  </si>
  <si>
    <t>7.4.20.</t>
  </si>
  <si>
    <t>Анализ технического состояния ШРП, составление заключения</t>
  </si>
  <si>
    <t>Глава 5. ОЦЕНКА ТЕХНИЧЕСКОГО СОСТОЯНИЯ ПУНКТА РЕДУЦИРОВАНИЯ ГАЗА</t>
  </si>
  <si>
    <t>7.5.1.</t>
  </si>
  <si>
    <t>7.5.2.</t>
  </si>
  <si>
    <t>7.5.3.</t>
  </si>
  <si>
    <t>7.5.4.</t>
  </si>
  <si>
    <t>7.5.5.</t>
  </si>
  <si>
    <t>7.5.6.</t>
  </si>
  <si>
    <t>7.5.7.</t>
  </si>
  <si>
    <t>7.5.8.</t>
  </si>
  <si>
    <t>Ультразвуковая толщинометрия стенок элементов ПРГ</t>
  </si>
  <si>
    <t>7.5.9.</t>
  </si>
  <si>
    <t>Неразрушающий контроль сварных соединений элементов ПРГ</t>
  </si>
  <si>
    <t>7.5.10.</t>
  </si>
  <si>
    <t>Расчет и оценка риска отказа пункта редуцирования газа. Установление критерия приемлемости риска</t>
  </si>
  <si>
    <t>7.5.11.</t>
  </si>
  <si>
    <t>для населения</t>
  </si>
  <si>
    <t>Наименование работ и газового оборудования</t>
  </si>
  <si>
    <t xml:space="preserve">№№ </t>
  </si>
  <si>
    <t>по порядку</t>
  </si>
  <si>
    <t xml:space="preserve">                                                                         40-50мм</t>
  </si>
  <si>
    <t>Монтаж стальных фасонных частей диаметром          до 50 мм</t>
  </si>
  <si>
    <t xml:space="preserve">                                                                                51 - 100 мм</t>
  </si>
  <si>
    <t xml:space="preserve">                                                                                     св. 200 мм</t>
  </si>
  <si>
    <t xml:space="preserve">                                                                                         до 50 мм</t>
  </si>
  <si>
    <t xml:space="preserve">                                                                                       51- 100 мм</t>
  </si>
  <si>
    <t xml:space="preserve">диаметром                                                                 до 100 мм </t>
  </si>
  <si>
    <t xml:space="preserve">                                                                                       100 мм</t>
  </si>
  <si>
    <t xml:space="preserve">                                                                                       200 мм</t>
  </si>
  <si>
    <t xml:space="preserve">Установка регулятора давления газа диаметром                       50 мм </t>
  </si>
  <si>
    <t>Установка чугунных задвижек диаметром                                  50 мм</t>
  </si>
  <si>
    <t>Установка стальных задвижек  диаметром                                 50 мм</t>
  </si>
  <si>
    <t>Протаскивание в футляр газопровода диаметром               до 100 мм</t>
  </si>
  <si>
    <t xml:space="preserve">проведения пневматических  испытаний  диаметром            до 50 мм </t>
  </si>
  <si>
    <t xml:space="preserve">Изготовление опоры под газопровод  диаметром                до 100 мм  </t>
  </si>
  <si>
    <t xml:space="preserve">                                                                                           св.100 мм</t>
  </si>
  <si>
    <t xml:space="preserve">                                                                                            св.100 мм</t>
  </si>
  <si>
    <r>
      <t>Монтаж предохранительного клапана  диаметром               до</t>
    </r>
    <r>
      <rPr>
        <sz val="9"/>
        <rFont val="Arial Cyr"/>
        <family val="2"/>
        <charset val="204"/>
      </rPr>
      <t xml:space="preserve"> 100 мм</t>
    </r>
  </si>
  <si>
    <t>Установка регулятора давления газа диаметром                       50 мм</t>
  </si>
  <si>
    <t xml:space="preserve">при диаметре                                                                      15 - 20 мм </t>
  </si>
  <si>
    <t>Приварка  фланца к стальному газопроводу  диаметром      до 50 мм</t>
  </si>
  <si>
    <t>газопровода диаметром                                                        до 50 мм</t>
  </si>
  <si>
    <t>газопровода диаметром                                                        до 40 мм</t>
  </si>
  <si>
    <t>газопровода диаметром                                                       до 100 мм</t>
  </si>
  <si>
    <t>мастики)  при  диаметре                                                     до  100 мм</t>
  </si>
  <si>
    <t xml:space="preserve">                                                                           40 - 50 мм                </t>
  </si>
  <si>
    <t>Сварка стыка диаметром                                                      до  50 мм</t>
  </si>
  <si>
    <t xml:space="preserve">                                           101- 200  мм</t>
  </si>
  <si>
    <t xml:space="preserve">                                           101- 200 мм</t>
  </si>
  <si>
    <t>газопровод диаметром                                                          до 32 мм</t>
  </si>
  <si>
    <t xml:space="preserve">                                                                                             до 32 мм</t>
  </si>
  <si>
    <t>под давлением в сети при  диаметре                                   до  25 мм</t>
  </si>
  <si>
    <t xml:space="preserve">                                                                                    50 мм</t>
  </si>
  <si>
    <t xml:space="preserve">давления с отключением газа при диаметре                         до 25 мм </t>
  </si>
  <si>
    <t>врезка (обрезка)</t>
  </si>
  <si>
    <t>Цена,руб. для населения без НДС</t>
  </si>
  <si>
    <t>при диаметре                                                                             до 100 мм</t>
  </si>
  <si>
    <t xml:space="preserve">с  диаметром газопровода                                                         до 100 мм </t>
  </si>
  <si>
    <t>давления с диаметром                                                               до 200 мм</t>
  </si>
  <si>
    <t>(среднего) давления с диаметром                                             до 200 мм</t>
  </si>
  <si>
    <t xml:space="preserve">с  диаметром газопровода                                                        до 100 мм </t>
  </si>
  <si>
    <t>давления с диаметром газопровода                                        до 100 мм</t>
  </si>
  <si>
    <t xml:space="preserve">с диаметром газопровода                                                        до 100 мм </t>
  </si>
  <si>
    <t xml:space="preserve">давления с  диаметром газопровода                                         до 100 мм </t>
  </si>
  <si>
    <t xml:space="preserve">(среднего) давления с диаметром газопровода                       до 100 мм </t>
  </si>
  <si>
    <t>диаметре газопровода                                                             до 100 мм</t>
  </si>
  <si>
    <r>
      <t xml:space="preserve">Обрезка  участка надземного (фасадного)  газопровода              </t>
    </r>
    <r>
      <rPr>
        <sz val="9"/>
        <rFont val="Arial Cyr"/>
        <family val="2"/>
        <charset val="204"/>
      </rPr>
      <t>до 50 мм</t>
    </r>
  </si>
  <si>
    <t xml:space="preserve">                                                                                  св.100 мм</t>
  </si>
  <si>
    <t>катушки) диаметром                                                                   до 50 мм</t>
  </si>
  <si>
    <t>диаметре газопровода                                                              до 100 мм</t>
  </si>
  <si>
    <t>с условным диаметром газопровода                                         до 200 мм</t>
  </si>
  <si>
    <t>при диаметре газопровода                                                       до 100 мм</t>
  </si>
  <si>
    <t>газопровода                                                                               до 100 мм</t>
  </si>
  <si>
    <t>Набивка камеры смазкой на кране "КС" диаметром                     до 80 мм</t>
  </si>
  <si>
    <t>газопроводе диаметром                                                               до 50 мм</t>
  </si>
  <si>
    <t xml:space="preserve">диаметре задвижки                                                                   до 100 мм </t>
  </si>
  <si>
    <t>Наименование работ и  газового оборудования</t>
  </si>
  <si>
    <t>№</t>
  </si>
  <si>
    <r>
      <t xml:space="preserve">Очистка от графита оборудования  ГРП диаметром                                         </t>
    </r>
    <r>
      <rPr>
        <sz val="10"/>
        <rFont val="Arial Cyr"/>
        <family val="2"/>
        <charset val="204"/>
      </rPr>
      <t>50</t>
    </r>
    <r>
      <rPr>
        <sz val="9"/>
        <rFont val="Arial Cyr"/>
        <family val="2"/>
        <charset val="204"/>
      </rPr>
      <t xml:space="preserve"> мм</t>
    </r>
  </si>
  <si>
    <t xml:space="preserve">Ревизия фильтра типа ФС  диаметром                                                            50 мм </t>
  </si>
  <si>
    <t>Ревизия фильтра типа ФВ  диаметром                                                             50 мм</t>
  </si>
  <si>
    <t xml:space="preserve">газопровода диаметром                                                                  до 100 мм </t>
  </si>
  <si>
    <t xml:space="preserve">диаметром                                                                                     до 100 мм </t>
  </si>
  <si>
    <t>при диаметре                                                                 до 32 мм</t>
  </si>
  <si>
    <t xml:space="preserve">33 - 40 мм    </t>
  </si>
  <si>
    <t xml:space="preserve">41 - 50 мм    </t>
  </si>
  <si>
    <t>(При работе с приставной лестницы в пунктах 1.2.210 - 1.2.214 применять коэф.1,2)</t>
  </si>
  <si>
    <t>одного метра диаметром                                                         15 мм</t>
  </si>
  <si>
    <t>Замена газового крана на газопроводе диаметром              до 32 мм</t>
  </si>
  <si>
    <t>диаметром                                                                               15 мм</t>
  </si>
  <si>
    <t>Притирка газового крана диаметром                                   до 15 мм</t>
  </si>
  <si>
    <t>10.2.198</t>
  </si>
  <si>
    <t>10.2.198.1</t>
  </si>
  <si>
    <t>Замена крана подпитки</t>
  </si>
  <si>
    <t>Замена прессостата </t>
  </si>
  <si>
    <t>Замена дисплея / панели управления</t>
  </si>
  <si>
    <t>теплообменник</t>
  </si>
  <si>
    <t>Консультационный выезд специалистов</t>
  </si>
  <si>
    <t xml:space="preserve">Промывка первичного теплообменника газового котла </t>
  </si>
  <si>
    <t xml:space="preserve">Промывка вторичного теплообменника газового котла </t>
  </si>
  <si>
    <t>Повторный инструктаж по пользованию газовым оборудованием</t>
  </si>
  <si>
    <t>Подготовка системы отопления</t>
  </si>
  <si>
    <t>Диагностика</t>
  </si>
  <si>
    <t>Промывка системы отопления 1 ком. кв</t>
  </si>
  <si>
    <t>Промывка системы отопления 2 ком. кв.</t>
  </si>
  <si>
    <t>Промывка системы отопления 3 ком. кв.</t>
  </si>
  <si>
    <t>Замена водонагревателя проточного без изменения подводки с пуском газа и регулировкой работы прибора</t>
  </si>
  <si>
    <t>водонагреватель</t>
  </si>
  <si>
    <t xml:space="preserve">                                                                  св.25 мм</t>
  </si>
  <si>
    <t>Замена сгона внутреннего газопровода диа                           до 25 мм</t>
  </si>
  <si>
    <t>Первичный пуск газа</t>
  </si>
  <si>
    <t>Обследование газового оборудования</t>
  </si>
  <si>
    <t>2.2.40</t>
  </si>
  <si>
    <t>10.2.</t>
  </si>
  <si>
    <t>10.2.2.1</t>
  </si>
  <si>
    <t>Подключение ПГ при пуске газа</t>
  </si>
  <si>
    <t>10.2.1.1</t>
  </si>
  <si>
    <t xml:space="preserve">Проверка ДВК с оформлением акта </t>
  </si>
  <si>
    <t>10.2.2.2</t>
  </si>
  <si>
    <t>Замена газового счетчика</t>
  </si>
  <si>
    <t>10.1.40.1</t>
  </si>
  <si>
    <t>10.2.1.2</t>
  </si>
  <si>
    <t>Настройка терморегулятора с регулированием температуры воды в котле</t>
  </si>
  <si>
    <t>Выезд специалиста</t>
  </si>
  <si>
    <t>10.2.198.2</t>
  </si>
  <si>
    <t>Замена датчика температуры (внутренний)</t>
  </si>
  <si>
    <t>10.2.198.3</t>
  </si>
  <si>
    <t>Ремонт или  замена узлов водяной части настенного котла (трехкодового клапана, датчика протока, предохранительного клапана, воздухоотводчика, манометра, крана подпитки).</t>
  </si>
  <si>
    <t>10.2.198.4</t>
  </si>
  <si>
    <t>Замена датчика температуры (наружний)</t>
  </si>
  <si>
    <t>10.2.198.5</t>
  </si>
  <si>
    <t>10.2.198.6</t>
  </si>
  <si>
    <t>10.2.198.7</t>
  </si>
  <si>
    <t>Замена первичного теплообменника</t>
  </si>
  <si>
    <t>10.2.198.8</t>
  </si>
  <si>
    <t>Замена двигателя трехходового клапана (сервопривод)</t>
  </si>
  <si>
    <t>10.2.198.9</t>
  </si>
  <si>
    <t>10.2.198.10</t>
  </si>
  <si>
    <t>10.2.198.11</t>
  </si>
  <si>
    <t>10.2.198.12</t>
  </si>
  <si>
    <t>10.2.198.13</t>
  </si>
  <si>
    <t>10.2.198.14</t>
  </si>
  <si>
    <t>10.2.198.15</t>
  </si>
  <si>
    <t>10.2.198.16</t>
  </si>
  <si>
    <t>10.2.198.17</t>
  </si>
  <si>
    <t>10.2.198.18</t>
  </si>
  <si>
    <t>10.2.198.19</t>
  </si>
  <si>
    <t>10.2.198.20</t>
  </si>
  <si>
    <t>10.2.198.21</t>
  </si>
  <si>
    <t>10.2.198.22</t>
  </si>
  <si>
    <t>10.2.198.23</t>
  </si>
  <si>
    <t>10.2.198.24</t>
  </si>
  <si>
    <t>10.2.198.25</t>
  </si>
  <si>
    <t>10.2.198.26</t>
  </si>
  <si>
    <t>10.2.198.27</t>
  </si>
  <si>
    <t xml:space="preserve">Замена первичного теплообменника </t>
  </si>
  <si>
    <t>10.2.198.28</t>
  </si>
  <si>
    <t>10.2.198.29</t>
  </si>
  <si>
    <t>10.2.198.30</t>
  </si>
  <si>
    <t>10.2.198.31</t>
  </si>
  <si>
    <t>10.2.198.32</t>
  </si>
  <si>
    <t>10.2.198.33</t>
  </si>
  <si>
    <t>10.2.198.34</t>
  </si>
  <si>
    <t>10.2.198.35</t>
  </si>
  <si>
    <t>10.2.198.36</t>
  </si>
  <si>
    <t>Перенос настенного котла</t>
  </si>
  <si>
    <t>10.2.198.37</t>
  </si>
  <si>
    <t>Замена настенного котла</t>
  </si>
  <si>
    <t>Составил:</t>
  </si>
  <si>
    <t>Заместитель директора ООО "ГазСервис"</t>
  </si>
  <si>
    <t>Е.В. Пондякова</t>
  </si>
  <si>
    <t>Директор ООО "Газсервис"</t>
  </si>
  <si>
    <t>Цена на  2023 год, руб., для населения,  НДС не облагается</t>
  </si>
  <si>
    <t>______________ В.С.Васильев</t>
  </si>
  <si>
    <t>"____" _____________ 2023 г.</t>
  </si>
  <si>
    <t>5.1.39.</t>
  </si>
  <si>
    <t>Проверка на герметичность приборным методом отключающего устройства на наружном газопроводе</t>
  </si>
  <si>
    <t>Состав</t>
  </si>
  <si>
    <t>Часовой</t>
  </si>
  <si>
    <t>Трудоза-</t>
  </si>
  <si>
    <t>Фонд</t>
  </si>
  <si>
    <t>Себесто-</t>
  </si>
  <si>
    <t xml:space="preserve">Договорная цена,руб. </t>
  </si>
  <si>
    <t>исполни-</t>
  </si>
  <si>
    <t>ФОТ,</t>
  </si>
  <si>
    <t>траты на</t>
  </si>
  <si>
    <t>оплаты</t>
  </si>
  <si>
    <t>имость,</t>
  </si>
  <si>
    <t xml:space="preserve">для </t>
  </si>
  <si>
    <t>телей</t>
  </si>
  <si>
    <t>руб.</t>
  </si>
  <si>
    <t>ед.изм.,</t>
  </si>
  <si>
    <t>труда,</t>
  </si>
  <si>
    <t>населения</t>
  </si>
  <si>
    <t>с к=1,3</t>
  </si>
  <si>
    <t>чел.ч</t>
  </si>
  <si>
    <t>инженер</t>
  </si>
  <si>
    <t>мастер</t>
  </si>
  <si>
    <t>слесарь 4 р.</t>
  </si>
  <si>
    <t>Глава 1. ТЕХНИЧЕСКИЙ НАДЗОР ЗА СТРОИТЕЛЬСТВОМ ОБЪЕКТОВ ГАЗОРАСПРЕДЕЛИТЕЛЬНОЙ СИСТЕМЫ</t>
  </si>
  <si>
    <t>газопровода и  газового оборудования  ШРП, РДНГ</t>
  </si>
  <si>
    <t>9.1.6.</t>
  </si>
  <si>
    <t>Проверка исполнительно- технической документации на монтаж</t>
  </si>
  <si>
    <t>инженер 1кат.</t>
  </si>
  <si>
    <t>газопровода и газового оборудования котельной (ГРУ и котел)</t>
  </si>
  <si>
    <t>9.1.7.</t>
  </si>
  <si>
    <t>Проверка исполнительно- технической документации на монтаж газо-</t>
  </si>
  <si>
    <t>провода и газового оборудования котельной или технологического</t>
  </si>
  <si>
    <t>газового оборудования предприятия</t>
  </si>
  <si>
    <t>Технический надзор за строительством подземного газопровода</t>
  </si>
  <si>
    <t>1 км</t>
  </si>
  <si>
    <t>(На каждые последующий км применять коэф.0,6; при повторном</t>
  </si>
  <si>
    <t>вызове  в пунктах  4.1.1- 4.1.13  применять  коэф. 0,7)</t>
  </si>
  <si>
    <t>(На каждые последующий  км применять коэф. 0,6)</t>
  </si>
  <si>
    <t>Технический надзор за строительством подземного газопровода-</t>
  </si>
  <si>
    <t>ввода (до 25 м)</t>
  </si>
  <si>
    <t>(На каждые последующие 25 м применять коэф. 0,6)</t>
  </si>
  <si>
    <t xml:space="preserve">Технический надзор за строительством газопровода и монтажом </t>
  </si>
  <si>
    <t>оборудования в ГРП с одной ниткой редуцирования</t>
  </si>
  <si>
    <t>(При наличии двух ниток применять коэф. 1,5)</t>
  </si>
  <si>
    <t>оборудования в ГРУ с одной ниткой редуцирования</t>
  </si>
  <si>
    <t>оборудования ШРП</t>
  </si>
  <si>
    <t xml:space="preserve">Технический надзор за строительством внутреннего газопровода и  </t>
  </si>
  <si>
    <t xml:space="preserve">монтажом газового оборудования  котельной или  технологических </t>
  </si>
  <si>
    <t>печей предприятия</t>
  </si>
  <si>
    <t xml:space="preserve">Технический надзор за строительством внутреннего газопровода, </t>
  </si>
  <si>
    <t>ГРУ и монтажом газового оборудования  котельной или технологи-</t>
  </si>
  <si>
    <t xml:space="preserve">ческих печей  предприятия </t>
  </si>
  <si>
    <t>(На каждую доп. топочную установку применять коэф. 0,6)</t>
  </si>
  <si>
    <t>Технический надзор за строительством фасадного, внутреннего</t>
  </si>
  <si>
    <t xml:space="preserve">    </t>
  </si>
  <si>
    <t>(При установке свыше трех приборов применять коэф. 1,4)</t>
  </si>
  <si>
    <t>Технический надзор за монтажом бытового газового счетчика</t>
  </si>
  <si>
    <t xml:space="preserve">Технический надзор при производстве земляных работ и </t>
  </si>
  <si>
    <t>строительстве вблизи действующего газопровода</t>
  </si>
  <si>
    <t>(В пунктах 4.1.15 и 4.1.16 на каждые последующие 100 м газопро-</t>
  </si>
  <si>
    <t xml:space="preserve">вода применять коэф.0,5) </t>
  </si>
  <si>
    <t>(При проверке документации на ГРУ применять коэф.0,5)</t>
  </si>
  <si>
    <t>Проверка исполнительно-технической документации на монтаж</t>
  </si>
  <si>
    <t xml:space="preserve">(На каждый дополнительный котел применять коэф.0,5)  </t>
  </si>
  <si>
    <t xml:space="preserve">Проверка исполнительно-технической документации на строитель- </t>
  </si>
  <si>
    <t xml:space="preserve">ство газопровода и  монтаж газового оборудования котельной </t>
  </si>
  <si>
    <t xml:space="preserve">или технологических печей  предприятия </t>
  </si>
  <si>
    <t xml:space="preserve">ство газопровода и  монтаж газового оборудования общественного </t>
  </si>
  <si>
    <t>(административного) здания или многоквартирного жилого дома</t>
  </si>
  <si>
    <t xml:space="preserve"> Глава 2. ПРОВЕРКА СОСТОЯНИЯ ГАЗОПРОВОДА (КОНТРОЛЬ КАЧЕСТВА СВАРНЫХ СТЫКОВ  И ИЗОЛЯЦИОННЫХ ПОКРЫТИЙ) ПРИБОРНЫМ МЕТОДОМ  ПРИ СТРОИТЕЛЬНО-МОНТАЖНЫХ РАБОТАХ </t>
  </si>
  <si>
    <t>для пред-</t>
  </si>
  <si>
    <t>приятий</t>
  </si>
  <si>
    <t>слесарь 6 р.</t>
  </si>
  <si>
    <t xml:space="preserve">                          в том числе</t>
  </si>
  <si>
    <t xml:space="preserve">                          внешний осмотр изоляции</t>
  </si>
  <si>
    <t xml:space="preserve">                          адгезия к стали</t>
  </si>
  <si>
    <t xml:space="preserve">                          определение толщины изоляции прибором УКТ- 2 </t>
  </si>
  <si>
    <t xml:space="preserve">                          проверка изоляции на сплошность прибором ДИСИ</t>
  </si>
  <si>
    <t>То же,   при диаметре газопровода 101 - 300 мм</t>
  </si>
  <si>
    <t xml:space="preserve">                             в том числе</t>
  </si>
  <si>
    <t>То же,   при диаметре газопровода св. 300 мм</t>
  </si>
  <si>
    <t xml:space="preserve">                          определение толщины изоляции </t>
  </si>
  <si>
    <t xml:space="preserve">Внешний осмотр качества изоляции газопровода после опускания </t>
  </si>
  <si>
    <t>его в траншею</t>
  </si>
  <si>
    <t xml:space="preserve">Проверка (прибором типа АНПИ) отсутствия участков </t>
  </si>
  <si>
    <t>слесарь 5 р.</t>
  </si>
  <si>
    <t xml:space="preserve">электрического контакта металла трубы с грунтом после полной </t>
  </si>
  <si>
    <t>засыпки траншеи</t>
  </si>
  <si>
    <t xml:space="preserve">Проведение механических испытаний стальных сварных </t>
  </si>
  <si>
    <t>соединений, сваренных электросваркой на растяжение и изгиб</t>
  </si>
  <si>
    <t>при диаметре газопровода  до 40 мм</t>
  </si>
  <si>
    <t>(6 образцов)</t>
  </si>
  <si>
    <t>токарь 6 р.</t>
  </si>
  <si>
    <t xml:space="preserve">                                               50 - 80 мм</t>
  </si>
  <si>
    <t xml:space="preserve">                                               81 - 100 мм</t>
  </si>
  <si>
    <t xml:space="preserve">                                               св.300 мм</t>
  </si>
  <si>
    <r>
      <t xml:space="preserve">Проведение механических испытаний </t>
    </r>
    <r>
      <rPr>
        <sz val="9"/>
        <rFont val="Arial Cyr"/>
        <family val="2"/>
        <charset val="204"/>
      </rPr>
      <t>стальных</t>
    </r>
    <r>
      <rPr>
        <sz val="10"/>
        <rFont val="Arial Cyr"/>
        <family val="2"/>
        <charset val="204"/>
      </rPr>
      <t xml:space="preserve"> сварных соедине- </t>
    </r>
  </si>
  <si>
    <t>ний, сваренных газосваркой  на растяжение и сплющивание</t>
  </si>
  <si>
    <t xml:space="preserve"> стык</t>
  </si>
  <si>
    <t>(2образца)</t>
  </si>
  <si>
    <t xml:space="preserve">                                               101 - 150 мм</t>
  </si>
  <si>
    <t xml:space="preserve">Визуальный и измерительный контроль стального сварного </t>
  </si>
  <si>
    <t>соединения газопровода</t>
  </si>
  <si>
    <t xml:space="preserve">Радиографический контроль прибором "АРИНА- 0,5-2М" стального </t>
  </si>
  <si>
    <t>сварного соединения газопровода  диаметром  до 100 мм</t>
  </si>
  <si>
    <t xml:space="preserve"> соедин.</t>
  </si>
  <si>
    <t xml:space="preserve">                                                                                101 - 300 мм </t>
  </si>
  <si>
    <t xml:space="preserve">                                                                                301 - 500 мм</t>
  </si>
  <si>
    <t xml:space="preserve">                                                                                св. 500 мм</t>
  </si>
  <si>
    <t>3.2.10.</t>
  </si>
  <si>
    <t xml:space="preserve">Ультразвуковой контроль дефектоскопом КСП - 1.03 сварных </t>
  </si>
  <si>
    <t>соединений полиэтиленового газопровода диаметром 63 мм</t>
  </si>
  <si>
    <t>соедин.</t>
  </si>
  <si>
    <t xml:space="preserve">                                                                                           110 мм </t>
  </si>
  <si>
    <t xml:space="preserve">                                                                                           160 мм</t>
  </si>
  <si>
    <t xml:space="preserve">                                                                                           225 мм</t>
  </si>
  <si>
    <t xml:space="preserve">Примечание - Составление протокола по проведенным испытаниям, измерениям и контролю включено в состав работ. 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</si>
  <si>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</si>
  <si>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</si>
  <si>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</si>
  <si>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</si>
  <si>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</si>
  <si>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</si>
  <si>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</si>
  <si>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</si>
  <si>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</si>
  <si>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</si>
  <si>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</si>
  <si>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</si>
  <si>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</si>
  <si>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</si>
  <si>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</t>
  </si>
  <si>
    <t>4.1.16.</t>
  </si>
  <si>
    <t>4.1.17.</t>
  </si>
  <si>
    <t>4.1.18.</t>
  </si>
  <si>
    <t>4.1.19.</t>
  </si>
  <si>
    <t>4.1.20.</t>
  </si>
  <si>
    <t>4.1.21.</t>
  </si>
  <si>
    <t>4.1.22.</t>
  </si>
  <si>
    <t>4.1.23.</t>
  </si>
  <si>
    <t>4.2.1.</t>
  </si>
  <si>
    <t>4.2.2.</t>
  </si>
  <si>
    <t>6.2.2.</t>
  </si>
  <si>
    <t>4.2.3.</t>
  </si>
  <si>
    <t>4.2.4.</t>
  </si>
  <si>
    <t>4.2.5.</t>
  </si>
  <si>
    <t>4.2.6.</t>
  </si>
  <si>
    <t>4.2.7.</t>
  </si>
  <si>
    <t>4.2.8.</t>
  </si>
  <si>
    <t>4.2.9.</t>
  </si>
  <si>
    <t>РАЗДЕЛ 6. ВНУТРЕННИЕ ГАЗОПРОВОДЫ, ГАЗОИСПОЛЬЗУЮЩИЕ УСТАНОВКИ  И</t>
  </si>
  <si>
    <t xml:space="preserve">ГАЗОВОЕ ОБОРУДОВАНИЕ ПРОИЗВОДСТВЕННЫХ ЗДАНИЙ, КОТЕЛЬНЫХ, </t>
  </si>
  <si>
    <t>ОБЩЕСТВЕННЫХ ЗДАНИЙ ПРОИЗВОДСТВЕННОГО НАЗНАЧЕНИЯ</t>
  </si>
  <si>
    <t>Глава 1. ТЕХНИЧЕСКОЕ  ОБСЛУЖИВАНИЕ</t>
  </si>
  <si>
    <t>с К=1,3</t>
  </si>
  <si>
    <t>6.1.1.</t>
  </si>
  <si>
    <t>6.1.2.</t>
  </si>
  <si>
    <t>(На каждый последующий котел применять коэф.0,28)</t>
  </si>
  <si>
    <t>6.1.3.</t>
  </si>
  <si>
    <t>(На каждый последующий котел применять коэф.0,5)</t>
  </si>
  <si>
    <t>6.1.4.</t>
  </si>
  <si>
    <t>(На каждый последующий котел применять коэф.0,4)</t>
  </si>
  <si>
    <t>6.1.5.</t>
  </si>
  <si>
    <t>6.1.6.</t>
  </si>
  <si>
    <t>(На каждую последующую горелку применять коэф.0,6)</t>
  </si>
  <si>
    <t>6.1.7.</t>
  </si>
  <si>
    <t>(На каждый последующий аппарат применять коэф.0,75)</t>
  </si>
  <si>
    <t>6.1.8.</t>
  </si>
  <si>
    <t>На каждый последующий аппарат применять коэф.0,75)</t>
  </si>
  <si>
    <t>6.1.9.</t>
  </si>
  <si>
    <t>Пуск в эксплуатацию (расконсервация) котельной с котлом</t>
  </si>
  <si>
    <t>малой мощности с автоматикой после отключения на летний период</t>
  </si>
  <si>
    <t>(На каждый последующий котел применять коэф.0,3)</t>
  </si>
  <si>
    <t>6.1.10.</t>
  </si>
  <si>
    <t xml:space="preserve">Пуск в эксплуатацию (расконсервация) котельной с котлом </t>
  </si>
  <si>
    <t>малой мощности без автоматики после отключения на летний  период</t>
  </si>
  <si>
    <t>(На каждый последующий котел применять коэф.0,2)</t>
  </si>
  <si>
    <t>6.1.11.</t>
  </si>
  <si>
    <t xml:space="preserve"> средней мощности с автоматикой после отключения на летний период</t>
  </si>
  <si>
    <t>6.1.12.</t>
  </si>
  <si>
    <t>Пуск в эксплуатацию (расконсервация)  газового оборудования</t>
  </si>
  <si>
    <t xml:space="preserve">печей (агрегатов)  сезонного действия промышленных или </t>
  </si>
  <si>
    <t>(агрегат)</t>
  </si>
  <si>
    <t>сельскохозяйственных производств</t>
  </si>
  <si>
    <t>6.1.14.</t>
  </si>
  <si>
    <t>Технический осмотр внутренних и наружных газопроводов предприятия</t>
  </si>
  <si>
    <t>6.1.15.</t>
  </si>
  <si>
    <t>Техническое обслуживание котельной с котлом малой мощности  с автоматикой</t>
  </si>
  <si>
    <t xml:space="preserve">с автоматикой </t>
  </si>
  <si>
    <t>(На каждый последующий котел применять  коэф.0,6)</t>
  </si>
  <si>
    <t>6.1.16.</t>
  </si>
  <si>
    <t xml:space="preserve">без автоматики </t>
  </si>
  <si>
    <t>6.1.17.</t>
  </si>
  <si>
    <t xml:space="preserve">Техническое обслуживание котельной с котлом средней мощности с автоматикой </t>
  </si>
  <si>
    <t>мощности  с автоматикой</t>
  </si>
  <si>
    <t>6.1.18.</t>
  </si>
  <si>
    <t>Техническое обслуживание ГИИ</t>
  </si>
  <si>
    <t>6.1.19.</t>
  </si>
  <si>
    <t>Техническое обслуживание газового оборудования печи по  производству вафель</t>
  </si>
  <si>
    <t xml:space="preserve">производству вафель </t>
  </si>
  <si>
    <t>6.1.20.</t>
  </si>
  <si>
    <t xml:space="preserve">То же, по выпечке печенья  </t>
  </si>
  <si>
    <t>6.1.21.</t>
  </si>
  <si>
    <t>6.1.22.</t>
  </si>
  <si>
    <t xml:space="preserve">Техническое обслуживание газового оборудования  печей  </t>
  </si>
  <si>
    <t>кирпичного или стекольного завода</t>
  </si>
  <si>
    <t>6.1.23.</t>
  </si>
  <si>
    <t>6.1.24.</t>
  </si>
  <si>
    <t xml:space="preserve">Проверка герметичности (контрольная опрессовка) внутренних </t>
  </si>
  <si>
    <t>6.1.25.</t>
  </si>
  <si>
    <t>6.1.26.</t>
  </si>
  <si>
    <t>Техническое обслуживание (ревизия) кранов  в котельной</t>
  </si>
  <si>
    <t>при диаметре до 40 мм</t>
  </si>
  <si>
    <t xml:space="preserve">                     св. 50 мм</t>
  </si>
  <si>
    <t>6.1.27.</t>
  </si>
  <si>
    <t>Техническое обслуживание (ревизия) задвижки в котельной</t>
  </si>
  <si>
    <t xml:space="preserve">                                                    150 мм</t>
  </si>
  <si>
    <t xml:space="preserve">                                                    200 мм</t>
  </si>
  <si>
    <t>6.1.28.</t>
  </si>
  <si>
    <t xml:space="preserve">Техническое  обслуживание  газовых  счетчиков типа: </t>
  </si>
  <si>
    <t xml:space="preserve">                                                    РГ- 40</t>
  </si>
  <si>
    <t xml:space="preserve">                                                    РГ- 100  </t>
  </si>
  <si>
    <t xml:space="preserve">                                                    РГ- 250  </t>
  </si>
  <si>
    <t xml:space="preserve">                                                    РГ- 400  </t>
  </si>
  <si>
    <t xml:space="preserve">                                                    РГ- 600  </t>
  </si>
  <si>
    <t xml:space="preserve">                                                    РГ- 1000  </t>
  </si>
  <si>
    <t>6.1.29.</t>
  </si>
  <si>
    <t xml:space="preserve">Техническое обслуживание газовых счетчиков  типа:    </t>
  </si>
  <si>
    <t xml:space="preserve">                                                    СГ- 100  </t>
  </si>
  <si>
    <t xml:space="preserve">                                                    СГ- 200</t>
  </si>
  <si>
    <t xml:space="preserve">                                                    СГ- 400</t>
  </si>
  <si>
    <t xml:space="preserve">                                                    СГ- 600   </t>
  </si>
  <si>
    <t xml:space="preserve">                                                    СГ- 800, СГ-1000</t>
  </si>
  <si>
    <t>6.1.30.</t>
  </si>
  <si>
    <t xml:space="preserve">Техническое обслуживание расходомеров с переходом на </t>
  </si>
  <si>
    <t>байпас</t>
  </si>
  <si>
    <t>6.1.31.</t>
  </si>
  <si>
    <t xml:space="preserve">Техническое обслуживание сигнализатора загазованности </t>
  </si>
  <si>
    <t xml:space="preserve">сигнали- </t>
  </si>
  <si>
    <t>затор</t>
  </si>
  <si>
    <t>6.1.32</t>
  </si>
  <si>
    <t>Техническое обслуживание сигнализатора с одним датчиком (порогом срабатывания)</t>
  </si>
  <si>
    <t>6.1.33</t>
  </si>
  <si>
    <t>То же с двумя датчиками (порогами срабатывания) К = 1,75</t>
  </si>
  <si>
    <t>6.1.34</t>
  </si>
  <si>
    <t>Приготовление контрольной смеси в камере КИГ-П1</t>
  </si>
  <si>
    <t>на 1 объект</t>
  </si>
  <si>
    <t>6.1.35</t>
  </si>
  <si>
    <t>Проверка сигнализаторов с одним датчиком (порогом срабатывания) контрольной смесью</t>
  </si>
  <si>
    <t>6.1.36</t>
  </si>
  <si>
    <t>То же с двумя датчиками (порогами срабатывания)  К = 1,75</t>
  </si>
  <si>
    <t>6.1.37</t>
  </si>
  <si>
    <t>Настройка порога срабатывания</t>
  </si>
  <si>
    <t>Порог</t>
  </si>
  <si>
    <t>6.1.38</t>
  </si>
  <si>
    <t>Проверка срабатывания электронной схемы</t>
  </si>
  <si>
    <t>6.1.39</t>
  </si>
  <si>
    <t>Проверка срабатывания клапана</t>
  </si>
  <si>
    <t>Клапан</t>
  </si>
  <si>
    <t>6.1.40</t>
  </si>
  <si>
    <t>Демонтаж сигнализатора (на госповерку, в ремонт)</t>
  </si>
  <si>
    <t>6.1.41</t>
  </si>
  <si>
    <t>Установка сигнализатора на штатное место</t>
  </si>
  <si>
    <t>6.1.42</t>
  </si>
  <si>
    <t>Измерение сопротивления изоляции</t>
  </si>
  <si>
    <t>Цепь</t>
  </si>
  <si>
    <t>Глава 2. ТЕКУЩИЙ И КАПИТАЛЬНЫЙ РЕМОНТ</t>
  </si>
  <si>
    <t>измере-</t>
  </si>
  <si>
    <t>работы</t>
  </si>
  <si>
    <t xml:space="preserve"> мость,</t>
  </si>
  <si>
    <t>ния</t>
  </si>
  <si>
    <t>ед.измер.,</t>
  </si>
  <si>
    <t>6.2.1.</t>
  </si>
  <si>
    <t>Текущий ремонт газового оборудования котельной с котлом</t>
  </si>
  <si>
    <t>малой мощности с автоматикой</t>
  </si>
  <si>
    <t>(На каждый последующий котел применять к цене коэф. 0,25)</t>
  </si>
  <si>
    <t>(На каждый последующий котел применять к цене коэф. 0,22)</t>
  </si>
  <si>
    <t>6.2.3.</t>
  </si>
  <si>
    <t>средней мощности с автоматикой</t>
  </si>
  <si>
    <t>6.2.4.</t>
  </si>
  <si>
    <t>6.2.5.</t>
  </si>
  <si>
    <t>Текущий ремонт газового оборудования АВМ или АБЗ</t>
  </si>
  <si>
    <t>6.2.6.</t>
  </si>
  <si>
    <t>Текущий ремонт газового оборудования печей кирпичного или</t>
  </si>
  <si>
    <t>стекольного завода</t>
  </si>
  <si>
    <t>6.2.7.</t>
  </si>
  <si>
    <t>Текущий ремонт газового оборудования печи вафельной</t>
  </si>
  <si>
    <t>6.2.8.</t>
  </si>
  <si>
    <t>То же,  печи по производству печенья</t>
  </si>
  <si>
    <t>6.2.9.</t>
  </si>
  <si>
    <t>Текущий  ремонт газового  оборудования  битумноплавильных,</t>
  </si>
  <si>
    <t>металлоплавильных печей, кузнечного и литейного горна</t>
  </si>
  <si>
    <t>6.2.10.</t>
  </si>
  <si>
    <t>Ремонт, притирка и опрессовка задвижек диаметром до 80 мм</t>
  </si>
  <si>
    <t xml:space="preserve">                                                                                   100 мм</t>
  </si>
  <si>
    <t xml:space="preserve">                                                                                   150 мм</t>
  </si>
  <si>
    <t xml:space="preserve">                                                                                   200 мм</t>
  </si>
  <si>
    <t xml:space="preserve">                                                                                   250 мм</t>
  </si>
  <si>
    <t xml:space="preserve">                                                                                   300 мм</t>
  </si>
  <si>
    <t xml:space="preserve">                                                                                   400 мм</t>
  </si>
  <si>
    <t>6.2.11.</t>
  </si>
  <si>
    <t>Устранение утечки газа на резьбовом соединении газопроводов</t>
  </si>
  <si>
    <t>в котельной при диаметре газопровода  до 20 мм</t>
  </si>
  <si>
    <t>соедин-е</t>
  </si>
  <si>
    <t xml:space="preserve">                                                                         21- 40 мм</t>
  </si>
  <si>
    <t xml:space="preserve">                                                                         41- 60 мм</t>
  </si>
  <si>
    <t>6.2.12.</t>
  </si>
  <si>
    <t>Замена пружины электромагнитного клапана</t>
  </si>
  <si>
    <t>6.2.13.</t>
  </si>
  <si>
    <t>Прочистка отверстий инжекционных горелок чугунных</t>
  </si>
  <si>
    <t xml:space="preserve"> секционных котлов</t>
  </si>
  <si>
    <t>6.2.14.</t>
  </si>
  <si>
    <t>Замена прокладки на газопроводе в котельной при диаметре</t>
  </si>
  <si>
    <t xml:space="preserve">                                                                              до 50 мм</t>
  </si>
  <si>
    <t xml:space="preserve">                                                                              51- 100 мм</t>
  </si>
  <si>
    <t xml:space="preserve">                                                                              151- 200 мм</t>
  </si>
  <si>
    <t>6.2.15.</t>
  </si>
  <si>
    <t xml:space="preserve">Замена задвижки крана на газопроводе в котельной при </t>
  </si>
  <si>
    <t>диаметре газопровода  до 50 мм</t>
  </si>
  <si>
    <t>6.2.16.</t>
  </si>
  <si>
    <t>Очистка фильтра газового счетчика</t>
  </si>
  <si>
    <t>6.2.17.</t>
  </si>
  <si>
    <t xml:space="preserve">Демонтаж ротационного или турбинного газового счетчика с </t>
  </si>
  <si>
    <t>установкой перемычки</t>
  </si>
  <si>
    <t>6.2.18.</t>
  </si>
  <si>
    <t>Замена  газового счетчика типа: РГ- 40</t>
  </si>
  <si>
    <t xml:space="preserve">                                                       РГ- 100  (СГ- 100)</t>
  </si>
  <si>
    <t xml:space="preserve">                                                       РГ- 250  (СГ- 200)</t>
  </si>
  <si>
    <t xml:space="preserve">                                                       РГ- 400  (СГ- 400)</t>
  </si>
  <si>
    <t xml:space="preserve">                                                       РГ- 600  (СГ- 600)</t>
  </si>
  <si>
    <t>6.2.19.</t>
  </si>
  <si>
    <t>Понижение давления в сетях на период ремонтных работ</t>
  </si>
  <si>
    <t>откл.устр.</t>
  </si>
  <si>
    <t>(На каждое последующее ГРП применять к цене коэф. 0,5)</t>
  </si>
  <si>
    <t xml:space="preserve"> в ГРП</t>
  </si>
  <si>
    <t>6.2.20.</t>
  </si>
  <si>
    <t>Установка заглушки на вводе в котельную при  диаметре</t>
  </si>
  <si>
    <t xml:space="preserve">                            101- 150 мм       </t>
  </si>
  <si>
    <t xml:space="preserve">                            151- 200 мм</t>
  </si>
  <si>
    <t>6.2.21</t>
  </si>
  <si>
    <t>Замена сенсора</t>
  </si>
  <si>
    <t>сенсор</t>
  </si>
  <si>
    <t>6.2.22</t>
  </si>
  <si>
    <t>Ремонт блоков с заменой до 3-х элементов (кроме сенсора)</t>
  </si>
  <si>
    <t>6.2.23</t>
  </si>
  <si>
    <t>Сложный ремонт блоков на месте установки</t>
  </si>
  <si>
    <t>6.2.24</t>
  </si>
  <si>
    <t>Замена муфтового клапана</t>
  </si>
  <si>
    <t>6.2.25</t>
  </si>
  <si>
    <t>Замена фланцевого клапана до 50 мм</t>
  </si>
  <si>
    <t>6.2.26</t>
  </si>
  <si>
    <t>6.2.27</t>
  </si>
  <si>
    <t>Замена выпрямителя клапана</t>
  </si>
  <si>
    <t>6.2.28</t>
  </si>
  <si>
    <t>Замена катушки клапана</t>
  </si>
  <si>
    <t>6.2.29</t>
  </si>
  <si>
    <t>Замена сервопривода</t>
  </si>
  <si>
    <t>6.2.30</t>
  </si>
  <si>
    <t>Замена кнопки сервопривода</t>
  </si>
  <si>
    <t>6.2.31</t>
  </si>
  <si>
    <t>Замена седла клапана</t>
  </si>
  <si>
    <t>6.2.32</t>
  </si>
  <si>
    <t>Замена мембраны клапана КЗМЭФ</t>
  </si>
  <si>
    <t>6.2.33</t>
  </si>
  <si>
    <t>Ремонт звуковой сигнализации</t>
  </si>
  <si>
    <t>6.2.34</t>
  </si>
  <si>
    <t>Ремонт световой сигнализации</t>
  </si>
  <si>
    <t>6.2.35</t>
  </si>
  <si>
    <t>Ремонт сигнализации контроля доступа</t>
  </si>
  <si>
    <t>Составил:    Заместитель директора ООО "ГазСервис"                                    Е.В. Пондякова</t>
  </si>
  <si>
    <t>АДМИНИСТРАТИВНЫХ, ОБЩЕСТВЕННЫХ НЕПРОИЗВОДСТВЕННОГО НАЗНАЧЕНИЯ И ЖИЛЫХ ЗДАНИЙ</t>
  </si>
  <si>
    <t>Отключение (консервация) на летний период газового оборудо-вания котельной с котлом малой мощности (до 1 Гкал/ч) с  автоматикой (На каждый последующий котел применять коэф.0,33)</t>
  </si>
  <si>
    <t xml:space="preserve">Техническое обслуживание котельной с котлом малой мощности  без  автоматики </t>
  </si>
  <si>
    <t>Отключение (консервация) на летний период газового оборудования котельной с котлом малой мощности (до 1 Гкал/ч) без  автоматики</t>
  </si>
  <si>
    <t>Отключение (консервация) на летний период газового оборудования котельной с котлом средней  мощности (от 1 до 5 Гкал/ч)  с автоматикой</t>
  </si>
  <si>
    <t>Отключение (консервация) на летний период газового оборудования котельной с котлом средней  мощности (от 1до 5 Гкал/ч)  без автоматики</t>
  </si>
  <si>
    <t>Сезонное отключение технологических горелок печей (агрегатов) промышленных или сельскохозяйственных предприятий</t>
  </si>
  <si>
    <t>Отключение (консервация) на летний период горелок инфракрасного излучения (ГИИ) в сельскохозяйственных помещениях</t>
  </si>
  <si>
    <t xml:space="preserve">Пуск в эксплуатацию (расконсервация) бытового отопительного газового оборудования с автоматическим устройством после отключения на летний период </t>
  </si>
  <si>
    <t>Проверка герметичности (контрольная опрессовка) внутренних газопроводов и газового оборудования коммунально- бытовых предприятий</t>
  </si>
  <si>
    <t xml:space="preserve">                                                                      101- 150 мм       </t>
  </si>
  <si>
    <t xml:space="preserve">                                              РГ- 1000 (СГ-800, СГ-1000)</t>
  </si>
  <si>
    <t>Техническое обслуживание газового оборудования агрегата витаминной муки (АВМ) или асфальтобетонного завода (АБЗ)</t>
  </si>
  <si>
    <t>Техническое обслуживание газового оборудования битумноплавильных, металлоплавильных печей, кузнечного или литейного  горна</t>
  </si>
  <si>
    <t xml:space="preserve">1 Работы по осмотру технического состояния, ТО и ремонту ГРП, ГРУ и ШРП  выполняет слесарь по эксплуатации и ремонту газового оборудования;  работы по ТОи ремонту    телемеханического комплекса - слесарь по контрольно-измерительным приборам и автоматике. </t>
  </si>
  <si>
    <t xml:space="preserve">Техническое обслуживание  ШРП  с регулятором давления РДНК-400, </t>
  </si>
  <si>
    <t>РДНК-400М, РДНК-1000, РДНК-У,РДУ-32, РДГД-20, Venio-A15,при одной нитке газопровода</t>
  </si>
  <si>
    <t xml:space="preserve"> MADAS, А/140 TARTARINI  при одной нитке газопровода</t>
  </si>
  <si>
    <t xml:space="preserve">Техническое обслуживание ШРП с регулятором давления РДГ-80, RG/MB </t>
  </si>
  <si>
    <r>
      <t>Технический надзор за строительством надземног</t>
    </r>
    <r>
      <rPr>
        <sz val="10"/>
        <rFont val="Arial Cyr"/>
        <charset val="204"/>
      </rPr>
      <t xml:space="preserve">о газопровода на </t>
    </r>
    <r>
      <rPr>
        <sz val="10"/>
        <rFont val="Arial Cyr"/>
        <family val="2"/>
        <charset val="204"/>
      </rPr>
      <t xml:space="preserve">опорах </t>
    </r>
  </si>
  <si>
    <t>Технический надзор за строительством временного газопровода и монтажом ГИИ для внутренней сушки здания</t>
  </si>
  <si>
    <t>Технический надзор за строительством  фасадного и внутреннегогазопровода, монтажом газового оборудования производственного,общественного отопительного оборудования (одна топочная установка)</t>
  </si>
  <si>
    <t xml:space="preserve">газопровода и  монтажом газового оборудования в многоквартирном жилом доме </t>
  </si>
  <si>
    <t>газопровода и монтажом газового оборудования (до трех приборов) в жилом доме индивидуальной застройки</t>
  </si>
  <si>
    <t>Проверка исполнительно-технической документации на построенный подземный газопровод ( до 100 м)</t>
  </si>
  <si>
    <t>Проверка исполнительно-технической документации на построенный надземный газопровод (до 100 м)</t>
  </si>
  <si>
    <t>Проверка исполнительно-технической документации на построенный подземный газопровод - ввод</t>
  </si>
  <si>
    <t>Проверка исполнительно-технической документации на построенный  газорегуляторный пункт</t>
  </si>
  <si>
    <t>Проверка исполнительно-технической документации на строительство газопровода и монтаж газового оборудования</t>
  </si>
  <si>
    <t xml:space="preserve"> котельной (с ГРУ и одним котлом) </t>
  </si>
  <si>
    <t>индивидуальной застройки жилого дома</t>
  </si>
  <si>
    <t xml:space="preserve">строительство газопровода и  монтаж газового оборудования </t>
  </si>
  <si>
    <t>Проверка защитного покрытия газопровода  перед опусканием его в траншею при диаметре газопровода до 100 мм</t>
  </si>
  <si>
    <t>РАЗДЕЛ 4.  ТЕХНИЧЕСКИЙ   НАДЗОР ЗА СТРОИТЕЛЬСТВОМ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</si>
</sst>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?0.00"/>
    <numFmt numFmtId="165" formatCode="?0.00"/>
    <numFmt numFmtId="166" formatCode="?00.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Courier New Cyr"/>
      <charset val="204"/>
    </font>
    <font>
      <b/>
      <i/>
      <sz val="10"/>
      <name val="Arial Cyr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vertAlign val="superscript"/>
      <sz val="10"/>
      <name val="Arial Cyr"/>
      <family val="2"/>
      <charset val="204"/>
    </font>
    <font>
      <sz val="9"/>
      <name val="Arial Cyr"/>
      <charset val="204"/>
    </font>
    <font>
      <sz val="10"/>
      <color indexed="8"/>
      <name val="Arial Cyr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10"/>
      <color indexed="9"/>
      <name val="Arial Cyr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6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Continuous"/>
    </xf>
    <xf numFmtId="49" fontId="0" fillId="2" borderId="0" xfId="0" applyNumberFormat="1" applyFill="1" applyBorder="1"/>
    <xf numFmtId="0" fontId="0" fillId="2" borderId="0" xfId="0" applyFill="1" applyBorder="1"/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/>
    <xf numFmtId="49" fontId="0" fillId="2" borderId="5" xfId="0" applyNumberFormat="1" applyFill="1" applyBorder="1" applyAlignment="1">
      <alignment horizontal="right"/>
    </xf>
    <xf numFmtId="0" fontId="0" fillId="2" borderId="3" xfId="0" applyFill="1" applyBorder="1"/>
    <xf numFmtId="0" fontId="0" fillId="2" borderId="8" xfId="0" applyFill="1" applyBorder="1"/>
    <xf numFmtId="0" fontId="0" fillId="2" borderId="0" xfId="0" applyFill="1" applyBorder="1" applyAlignment="1">
      <alignment horizontal="centerContinuous"/>
    </xf>
    <xf numFmtId="0" fontId="0" fillId="2" borderId="1" xfId="0" applyFill="1" applyBorder="1" applyAlignment="1">
      <alignment horizontal="center"/>
    </xf>
    <xf numFmtId="49" fontId="0" fillId="2" borderId="0" xfId="0" applyNumberFormat="1" applyFill="1" applyBorder="1" applyAlignment="1"/>
    <xf numFmtId="0" fontId="0" fillId="2" borderId="0" xfId="0" applyFill="1" applyBorder="1" applyAlignment="1"/>
    <xf numFmtId="0" fontId="0" fillId="2" borderId="0" xfId="0" applyFill="1" applyBorder="1" applyAlignment="1">
      <alignment wrapText="1"/>
    </xf>
    <xf numFmtId="0" fontId="1" fillId="2" borderId="0" xfId="0" applyFont="1" applyFill="1"/>
    <xf numFmtId="0" fontId="4" fillId="2" borderId="0" xfId="0" applyFont="1" applyFill="1"/>
    <xf numFmtId="0" fontId="0" fillId="2" borderId="13" xfId="0" applyFill="1" applyBorder="1"/>
    <xf numFmtId="0" fontId="9" fillId="2" borderId="0" xfId="1" applyFont="1" applyFill="1"/>
    <xf numFmtId="0" fontId="7" fillId="2" borderId="0" xfId="1" applyFont="1" applyFill="1"/>
    <xf numFmtId="0" fontId="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49" fontId="0" fillId="2" borderId="8" xfId="0" applyNumberFormat="1" applyFill="1" applyBorder="1" applyAlignment="1">
      <alignment horizontal="right"/>
    </xf>
    <xf numFmtId="0" fontId="0" fillId="2" borderId="5" xfId="0" applyFill="1" applyBorder="1"/>
    <xf numFmtId="0" fontId="0" fillId="2" borderId="0" xfId="0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4" fillId="2" borderId="2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Continuous"/>
    </xf>
    <xf numFmtId="0" fontId="4" fillId="2" borderId="9" xfId="2" applyFont="1" applyFill="1" applyBorder="1"/>
    <xf numFmtId="4" fontId="0" fillId="2" borderId="0" xfId="0" applyNumberFormat="1" applyFill="1"/>
    <xf numFmtId="4" fontId="7" fillId="2" borderId="0" xfId="1" applyNumberFormat="1" applyFont="1" applyFill="1"/>
    <xf numFmtId="4" fontId="0" fillId="2" borderId="7" xfId="0" applyNumberFormat="1" applyFill="1" applyBorder="1"/>
    <xf numFmtId="4" fontId="0" fillId="2" borderId="11" xfId="0" applyNumberFormat="1" applyFill="1" applyBorder="1"/>
    <xf numFmtId="4" fontId="4" fillId="2" borderId="0" xfId="2" applyNumberFormat="1" applyFont="1" applyFill="1"/>
    <xf numFmtId="4" fontId="0" fillId="2" borderId="0" xfId="0" applyNumberFormat="1" applyFill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0" fontId="0" fillId="2" borderId="0" xfId="0" applyFill="1" applyBorder="1" applyAlignment="1"/>
    <xf numFmtId="0" fontId="0" fillId="0" borderId="0" xfId="0" applyFill="1" applyBorder="1"/>
    <xf numFmtId="0" fontId="0" fillId="0" borderId="5" xfId="0" applyFill="1" applyBorder="1" applyAlignment="1">
      <alignment horizontal="center"/>
    </xf>
    <xf numFmtId="0" fontId="0" fillId="0" borderId="0" xfId="0" applyFill="1"/>
    <xf numFmtId="49" fontId="0" fillId="2" borderId="0" xfId="0" applyNumberFormat="1" applyFill="1" applyBorder="1" applyAlignment="1">
      <alignment horizontal="center" vertical="center"/>
    </xf>
    <xf numFmtId="4" fontId="0" fillId="0" borderId="7" xfId="0" applyNumberForma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/>
    <xf numFmtId="49" fontId="0" fillId="2" borderId="4" xfId="0" applyNumberFormat="1" applyFill="1" applyBorder="1" applyAlignment="1">
      <alignment horizontal="right"/>
    </xf>
    <xf numFmtId="49" fontId="0" fillId="2" borderId="7" xfId="0" applyNumberFormat="1" applyFill="1" applyBorder="1" applyAlignment="1">
      <alignment horizontal="right"/>
    </xf>
    <xf numFmtId="49" fontId="0" fillId="2" borderId="11" xfId="0" applyNumberFormat="1" applyFill="1" applyBorder="1" applyAlignment="1">
      <alignment horizontal="right"/>
    </xf>
    <xf numFmtId="0" fontId="0" fillId="2" borderId="14" xfId="0" applyFill="1" applyBorder="1" applyAlignment="1">
      <alignment horizontal="center"/>
    </xf>
    <xf numFmtId="4" fontId="0" fillId="2" borderId="14" xfId="0" applyNumberFormat="1" applyFill="1" applyBorder="1"/>
    <xf numFmtId="0" fontId="0" fillId="2" borderId="14" xfId="0" applyFill="1" applyBorder="1"/>
    <xf numFmtId="0" fontId="16" fillId="2" borderId="14" xfId="0" applyFont="1" applyFill="1" applyBorder="1" applyAlignment="1">
      <alignment horizontal="center"/>
    </xf>
    <xf numFmtId="49" fontId="0" fillId="2" borderId="10" xfId="0" applyNumberFormat="1" applyFill="1" applyBorder="1"/>
    <xf numFmtId="0" fontId="0" fillId="2" borderId="8" xfId="0" applyFill="1" applyBorder="1" applyAlignment="1">
      <alignment horizontal="left"/>
    </xf>
    <xf numFmtId="49" fontId="0" fillId="2" borderId="4" xfId="0" applyNumberFormat="1" applyFill="1" applyBorder="1" applyAlignment="1">
      <alignment horizontal="centerContinuous"/>
    </xf>
    <xf numFmtId="49" fontId="0" fillId="2" borderId="7" xfId="0" applyNumberFormat="1" applyFill="1" applyBorder="1" applyAlignment="1">
      <alignment horizontal="centerContinuous"/>
    </xf>
    <xf numFmtId="49" fontId="0" fillId="2" borderId="11" xfId="0" applyNumberFormat="1" applyFill="1" applyBorder="1" applyAlignment="1">
      <alignment horizontal="centerContinuous"/>
    </xf>
    <xf numFmtId="49" fontId="0" fillId="2" borderId="7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right"/>
    </xf>
    <xf numFmtId="0" fontId="0" fillId="0" borderId="7" xfId="0" applyFill="1" applyBorder="1" applyAlignment="1">
      <alignment horizontal="center"/>
    </xf>
    <xf numFmtId="49" fontId="0" fillId="0" borderId="7" xfId="0" applyNumberFormat="1" applyFill="1" applyBorder="1" applyAlignment="1">
      <alignment horizontal="right" vertical="center"/>
    </xf>
    <xf numFmtId="49" fontId="0" fillId="0" borderId="11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0" fillId="0" borderId="11" xfId="0" applyNumberFormat="1" applyFill="1" applyBorder="1"/>
    <xf numFmtId="49" fontId="0" fillId="0" borderId="0" xfId="0" applyNumberFormat="1" applyFill="1" applyBorder="1" applyAlignment="1"/>
    <xf numFmtId="49" fontId="0" fillId="0" borderId="7" xfId="0" applyNumberFormat="1" applyFill="1" applyBorder="1" applyAlignment="1"/>
    <xf numFmtId="0" fontId="0" fillId="0" borderId="8" xfId="0" applyFill="1" applyBorder="1"/>
    <xf numFmtId="0" fontId="0" fillId="0" borderId="10" xfId="0" applyFill="1" applyBorder="1"/>
    <xf numFmtId="49" fontId="0" fillId="0" borderId="5" xfId="0" applyNumberFormat="1" applyFill="1" applyBorder="1" applyAlignment="1">
      <alignment horizontal="right"/>
    </xf>
    <xf numFmtId="0" fontId="0" fillId="0" borderId="7" xfId="0" applyFill="1" applyBorder="1" applyAlignment="1"/>
    <xf numFmtId="0" fontId="11" fillId="0" borderId="5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49" fontId="1" fillId="2" borderId="14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/>
    <xf numFmtId="0" fontId="15" fillId="2" borderId="14" xfId="0" applyFont="1" applyFill="1" applyBorder="1" applyAlignment="1">
      <alignment wrapText="1"/>
    </xf>
    <xf numFmtId="49" fontId="1" fillId="2" borderId="11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wrapText="1"/>
    </xf>
    <xf numFmtId="0" fontId="1" fillId="2" borderId="11" xfId="0" applyFont="1" applyFill="1" applyBorder="1" applyAlignment="1">
      <alignment horizontal="center" wrapText="1"/>
    </xf>
    <xf numFmtId="4" fontId="0" fillId="2" borderId="4" xfId="0" applyNumberFormat="1" applyFill="1" applyBorder="1"/>
    <xf numFmtId="49" fontId="0" fillId="2" borderId="14" xfId="0" applyNumberFormat="1" applyFill="1" applyBorder="1" applyAlignment="1">
      <alignment horizontal="right"/>
    </xf>
    <xf numFmtId="49" fontId="14" fillId="2" borderId="14" xfId="0" applyNumberFormat="1" applyFont="1" applyFill="1" applyBorder="1" applyAlignment="1">
      <alignment horizontal="right"/>
    </xf>
    <xf numFmtId="0" fontId="0" fillId="2" borderId="12" xfId="0" applyFill="1" applyBorder="1"/>
    <xf numFmtId="0" fontId="0" fillId="2" borderId="3" xfId="0" applyFill="1" applyBorder="1" applyAlignment="1">
      <alignment horizontal="centerContinuous"/>
    </xf>
    <xf numFmtId="4" fontId="0" fillId="2" borderId="2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Continuous"/>
    </xf>
    <xf numFmtId="4" fontId="0" fillId="2" borderId="9" xfId="0" applyNumberFormat="1" applyFill="1" applyBorder="1" applyAlignment="1">
      <alignment horizontal="center"/>
    </xf>
    <xf numFmtId="0" fontId="0" fillId="2" borderId="11" xfId="0" applyFill="1" applyBorder="1"/>
    <xf numFmtId="49" fontId="0" fillId="0" borderId="14" xfId="0" applyNumberForma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4" fontId="0" fillId="0" borderId="14" xfId="0" applyNumberFormat="1" applyFill="1" applyBorder="1"/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49" fontId="0" fillId="0" borderId="4" xfId="0" applyNumberFormat="1" applyFill="1" applyBorder="1" applyAlignment="1">
      <alignment horizontal="right" vertical="center"/>
    </xf>
    <xf numFmtId="0" fontId="0" fillId="0" borderId="12" xfId="0" applyFill="1" applyBorder="1"/>
    <xf numFmtId="49" fontId="0" fillId="0" borderId="8" xfId="0" applyNumberFormat="1" applyFill="1" applyBorder="1" applyAlignment="1"/>
    <xf numFmtId="49" fontId="0" fillId="0" borderId="10" xfId="0" applyNumberFormat="1" applyFill="1" applyBorder="1" applyAlignment="1"/>
    <xf numFmtId="0" fontId="0" fillId="0" borderId="8" xfId="0" applyFill="1" applyBorder="1" applyAlignment="1"/>
    <xf numFmtId="49" fontId="0" fillId="0" borderId="4" xfId="0" applyNumberFormat="1" applyFill="1" applyBorder="1" applyAlignment="1">
      <alignment horizontal="right"/>
    </xf>
    <xf numFmtId="0" fontId="0" fillId="0" borderId="7" xfId="0" applyFill="1" applyBorder="1"/>
    <xf numFmtId="0" fontId="0" fillId="0" borderId="11" xfId="0" applyFill="1" applyBorder="1"/>
    <xf numFmtId="4" fontId="0" fillId="0" borderId="4" xfId="0" applyNumberFormat="1" applyFill="1" applyBorder="1"/>
    <xf numFmtId="49" fontId="0" fillId="0" borderId="8" xfId="0" applyNumberFormat="1" applyFill="1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13" xfId="0" applyFill="1" applyBorder="1"/>
    <xf numFmtId="49" fontId="1" fillId="0" borderId="11" xfId="0" applyNumberFormat="1" applyFont="1" applyFill="1" applyBorder="1" applyAlignment="1">
      <alignment horizontal="right"/>
    </xf>
    <xf numFmtId="0" fontId="11" fillId="0" borderId="8" xfId="0" applyFont="1" applyFill="1" applyBorder="1" applyAlignment="1">
      <alignment horizontal="center"/>
    </xf>
    <xf numFmtId="0" fontId="5" fillId="2" borderId="5" xfId="0" applyFont="1" applyFill="1" applyBorder="1"/>
    <xf numFmtId="49" fontId="0" fillId="2" borderId="12" xfId="0" applyNumberFormat="1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49" fontId="0" fillId="2" borderId="8" xfId="0" applyNumberFormat="1" applyFill="1" applyBorder="1" applyAlignment="1"/>
    <xf numFmtId="0" fontId="0" fillId="2" borderId="14" xfId="0" applyNumberFormat="1" applyFill="1" applyBorder="1"/>
    <xf numFmtId="0" fontId="2" fillId="2" borderId="0" xfId="0" applyFont="1" applyFill="1" applyBorder="1" applyAlignment="1">
      <alignment horizontal="center"/>
    </xf>
    <xf numFmtId="4" fontId="0" fillId="2" borderId="17" xfId="0" applyNumberFormat="1" applyFill="1" applyBorder="1"/>
    <xf numFmtId="0" fontId="0" fillId="2" borderId="8" xfId="0" applyFill="1" applyBorder="1" applyAlignment="1">
      <alignment horizontal="right"/>
    </xf>
    <xf numFmtId="0" fontId="0" fillId="2" borderId="1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8" xfId="0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2" borderId="13" xfId="0" applyFont="1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49" fontId="4" fillId="2" borderId="14" xfId="2" applyNumberFormat="1" applyFont="1" applyFill="1" applyBorder="1" applyAlignment="1">
      <alignment horizontal="right"/>
    </xf>
    <xf numFmtId="0" fontId="4" fillId="2" borderId="14" xfId="2" applyFont="1" applyFill="1" applyBorder="1" applyAlignment="1">
      <alignment horizontal="left"/>
    </xf>
    <xf numFmtId="0" fontId="4" fillId="2" borderId="14" xfId="2" applyFont="1" applyFill="1" applyBorder="1" applyAlignment="1">
      <alignment horizontal="center"/>
    </xf>
    <xf numFmtId="4" fontId="4" fillId="2" borderId="14" xfId="2" applyNumberFormat="1" applyFont="1" applyFill="1" applyBorder="1"/>
    <xf numFmtId="0" fontId="4" fillId="2" borderId="14" xfId="2" applyFont="1" applyFill="1" applyBorder="1"/>
    <xf numFmtId="0" fontId="6" fillId="2" borderId="14" xfId="2" applyFont="1" applyFill="1" applyBorder="1"/>
    <xf numFmtId="0" fontId="1" fillId="2" borderId="14" xfId="2" applyFont="1" applyFill="1" applyBorder="1"/>
    <xf numFmtId="0" fontId="1" fillId="2" borderId="14" xfId="2" applyFont="1" applyFill="1" applyBorder="1" applyAlignment="1"/>
    <xf numFmtId="0" fontId="15" fillId="2" borderId="14" xfId="2" applyFont="1" applyFill="1" applyBorder="1"/>
    <xf numFmtId="49" fontId="1" fillId="2" borderId="14" xfId="2" applyNumberFormat="1" applyFont="1" applyFill="1" applyBorder="1" applyAlignment="1">
      <alignment horizontal="right"/>
    </xf>
    <xf numFmtId="49" fontId="0" fillId="2" borderId="14" xfId="0" applyNumberFormat="1" applyFill="1" applyBorder="1" applyAlignment="1">
      <alignment horizontal="right" vertical="center"/>
    </xf>
    <xf numFmtId="0" fontId="0" fillId="2" borderId="14" xfId="0" applyFill="1" applyBorder="1" applyAlignment="1">
      <alignment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wrapText="1"/>
    </xf>
    <xf numFmtId="4" fontId="0" fillId="2" borderId="0" xfId="0" applyNumberFormat="1" applyFill="1" applyBorder="1" applyAlignment="1"/>
    <xf numFmtId="49" fontId="5" fillId="2" borderId="14" xfId="0" applyNumberFormat="1" applyFont="1" applyFill="1" applyBorder="1" applyAlignment="1">
      <alignment horizontal="right"/>
    </xf>
    <xf numFmtId="0" fontId="5" fillId="2" borderId="14" xfId="0" applyFont="1" applyFill="1" applyBorder="1"/>
    <xf numFmtId="49" fontId="12" fillId="2" borderId="14" xfId="0" applyNumberFormat="1" applyFont="1" applyFill="1" applyBorder="1" applyAlignment="1">
      <alignment horizontal="right"/>
    </xf>
    <xf numFmtId="0" fontId="0" fillId="2" borderId="14" xfId="0" applyFill="1" applyBorder="1" applyAlignment="1">
      <alignment horizontal="left"/>
    </xf>
    <xf numFmtId="0" fontId="4" fillId="2" borderId="14" xfId="0" applyFont="1" applyFill="1" applyBorder="1"/>
    <xf numFmtId="49" fontId="0" fillId="2" borderId="14" xfId="0" applyNumberFormat="1" applyFill="1" applyBorder="1"/>
    <xf numFmtId="49" fontId="0" fillId="2" borderId="14" xfId="0" applyNumberFormat="1" applyFill="1" applyBorder="1" applyAlignment="1">
      <alignment horizontal="center"/>
    </xf>
    <xf numFmtId="49" fontId="0" fillId="2" borderId="14" xfId="0" applyNumberFormat="1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6" fillId="2" borderId="14" xfId="0" applyFont="1" applyFill="1" applyBorder="1"/>
    <xf numFmtId="0" fontId="0" fillId="2" borderId="14" xfId="0" applyFill="1" applyBorder="1" applyAlignment="1"/>
    <xf numFmtId="49" fontId="1" fillId="2" borderId="14" xfId="0" applyNumberFormat="1" applyFont="1" applyFill="1" applyBorder="1" applyAlignment="1">
      <alignment horizontal="centerContinuous"/>
    </xf>
    <xf numFmtId="49" fontId="1" fillId="2" borderId="14" xfId="0" applyNumberFormat="1" applyFon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0" fontId="4" fillId="2" borderId="14" xfId="0" applyFont="1" applyFill="1" applyBorder="1" applyAlignment="1"/>
    <xf numFmtId="49" fontId="0" fillId="2" borderId="14" xfId="0" applyNumberFormat="1" applyFill="1" applyBorder="1" applyAlignment="1"/>
    <xf numFmtId="14" fontId="0" fillId="2" borderId="14" xfId="0" applyNumberFormat="1" applyFill="1" applyBorder="1" applyAlignment="1">
      <alignment horizontal="right"/>
    </xf>
    <xf numFmtId="0" fontId="5" fillId="2" borderId="14" xfId="0" applyFont="1" applyFill="1" applyBorder="1" applyAlignment="1"/>
    <xf numFmtId="0" fontId="5" fillId="2" borderId="14" xfId="0" applyFont="1" applyFill="1" applyBorder="1" applyAlignment="1">
      <alignment horizontal="right"/>
    </xf>
    <xf numFmtId="49" fontId="0" fillId="2" borderId="14" xfId="0" applyNumberForma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/>
    <xf numFmtId="4" fontId="0" fillId="2" borderId="14" xfId="0" applyNumberForma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3" fillId="2" borderId="14" xfId="0" applyFont="1" applyFill="1" applyBorder="1" applyAlignment="1"/>
    <xf numFmtId="49" fontId="5" fillId="2" borderId="14" xfId="0" applyNumberFormat="1" applyFont="1" applyFill="1" applyBorder="1" applyAlignment="1">
      <alignment horizontal="center" vertical="center"/>
    </xf>
    <xf numFmtId="11" fontId="0" fillId="2" borderId="14" xfId="0" applyNumberFormat="1" applyFill="1" applyBorder="1" applyAlignment="1">
      <alignment horizontal="right"/>
    </xf>
    <xf numFmtId="0" fontId="0" fillId="0" borderId="14" xfId="0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Continuous"/>
    </xf>
    <xf numFmtId="0" fontId="0" fillId="0" borderId="14" xfId="0" applyFill="1" applyBorder="1" applyAlignment="1">
      <alignment horizontal="right"/>
    </xf>
    <xf numFmtId="0" fontId="17" fillId="0" borderId="0" xfId="0" applyFont="1"/>
    <xf numFmtId="4" fontId="0" fillId="0" borderId="0" xfId="0" applyNumberFormat="1" applyFill="1"/>
    <xf numFmtId="0" fontId="0" fillId="2" borderId="1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18" fillId="2" borderId="4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2" fillId="2" borderId="0" xfId="0" applyFont="1" applyFill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4" xfId="2" applyFont="1" applyFill="1" applyBorder="1"/>
    <xf numFmtId="0" fontId="0" fillId="0" borderId="11" xfId="0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right"/>
    </xf>
    <xf numFmtId="49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left" vertical="center"/>
    </xf>
    <xf numFmtId="0" fontId="0" fillId="2" borderId="14" xfId="0" applyFill="1" applyBorder="1" applyAlignment="1">
      <alignment horizontal="left" wrapText="1"/>
    </xf>
    <xf numFmtId="4" fontId="0" fillId="2" borderId="14" xfId="0" applyNumberFormat="1" applyFont="1" applyFill="1" applyBorder="1"/>
    <xf numFmtId="0" fontId="2" fillId="0" borderId="0" xfId="0" applyFont="1" applyAlignment="1">
      <alignment horizontal="left"/>
    </xf>
    <xf numFmtId="0" fontId="19" fillId="0" borderId="0" xfId="0" applyFont="1"/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2" fontId="4" fillId="0" borderId="3" xfId="2" applyNumberFormat="1" applyFont="1" applyBorder="1" applyAlignment="1">
      <alignment horizontal="center"/>
    </xf>
    <xf numFmtId="2" fontId="4" fillId="0" borderId="10" xfId="2" applyNumberFormat="1" applyFont="1" applyBorder="1"/>
    <xf numFmtId="164" fontId="0" fillId="3" borderId="7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0" fontId="9" fillId="0" borderId="0" xfId="1" applyFont="1" applyBorder="1"/>
    <xf numFmtId="0" fontId="7" fillId="0" borderId="0" xfId="1" applyFont="1" applyBorder="1"/>
    <xf numFmtId="0" fontId="7" fillId="0" borderId="0" xfId="1" applyFont="1" applyFill="1" applyBorder="1"/>
    <xf numFmtId="0" fontId="7" fillId="0" borderId="0" xfId="1" applyFont="1"/>
    <xf numFmtId="2" fontId="2" fillId="0" borderId="0" xfId="0" applyNumberFormat="1" applyFont="1" applyBorder="1" applyAlignment="1"/>
    <xf numFmtId="0" fontId="3" fillId="0" borderId="0" xfId="0" applyFont="1"/>
    <xf numFmtId="0" fontId="20" fillId="0" borderId="0" xfId="0" applyFont="1"/>
    <xf numFmtId="2" fontId="20" fillId="0" borderId="0" xfId="0" applyNumberFormat="1" applyFont="1"/>
    <xf numFmtId="0" fontId="3" fillId="0" borderId="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9" xfId="0" applyBorder="1"/>
    <xf numFmtId="49" fontId="0" fillId="0" borderId="9" xfId="0" applyNumberFormat="1" applyBorder="1" applyAlignment="1">
      <alignment horizontal="center"/>
    </xf>
    <xf numFmtId="2" fontId="0" fillId="0" borderId="10" xfId="0" applyNumberFormat="1" applyBorder="1"/>
    <xf numFmtId="165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/>
    <xf numFmtId="2" fontId="0" fillId="0" borderId="11" xfId="0" applyNumberFormat="1" applyBorder="1" applyAlignment="1">
      <alignment horizontal="center"/>
    </xf>
    <xf numFmtId="49" fontId="0" fillId="0" borderId="5" xfId="0" applyNumberFormat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0" xfId="0" applyBorder="1"/>
    <xf numFmtId="166" fontId="0" fillId="0" borderId="6" xfId="0" applyNumberFormat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4" fillId="0" borderId="0" xfId="0" applyFont="1" applyBorder="1"/>
    <xf numFmtId="49" fontId="0" fillId="0" borderId="0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7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7" xfId="0" applyBorder="1"/>
    <xf numFmtId="0" fontId="0" fillId="3" borderId="7" xfId="0" applyFill="1" applyBorder="1"/>
    <xf numFmtId="0" fontId="0" fillId="3" borderId="6" xfId="0" applyFill="1" applyBorder="1"/>
    <xf numFmtId="166" fontId="0" fillId="0" borderId="7" xfId="0" applyNumberFormat="1" applyBorder="1"/>
    <xf numFmtId="0" fontId="4" fillId="0" borderId="0" xfId="0" applyFont="1"/>
    <xf numFmtId="0" fontId="0" fillId="0" borderId="5" xfId="0" applyBorder="1"/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Alignment="1">
      <alignment horizontal="centerContinuous"/>
    </xf>
    <xf numFmtId="166" fontId="0" fillId="0" borderId="6" xfId="0" applyNumberFormat="1" applyBorder="1"/>
    <xf numFmtId="0" fontId="0" fillId="0" borderId="5" xfId="0" applyBorder="1" applyAlignment="1">
      <alignment horizontal="centerContinuous"/>
    </xf>
    <xf numFmtId="49" fontId="0" fillId="0" borderId="5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0" borderId="11" xfId="0" applyBorder="1"/>
    <xf numFmtId="166" fontId="0" fillId="0" borderId="0" xfId="0" applyNumberFormat="1" applyBorder="1"/>
    <xf numFmtId="0" fontId="0" fillId="0" borderId="6" xfId="0" applyBorder="1"/>
    <xf numFmtId="0" fontId="0" fillId="3" borderId="6" xfId="0" applyFill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>
      <alignment horizontal="centerContinuous"/>
    </xf>
    <xf numFmtId="166" fontId="0" fillId="0" borderId="0" xfId="0" applyNumberForma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0" fillId="0" borderId="10" xfId="0" applyFill="1" applyBorder="1" applyAlignment="1">
      <alignment horizontal="centerContinuous"/>
    </xf>
    <xf numFmtId="2" fontId="0" fillId="0" borderId="10" xfId="0" applyNumberFormat="1" applyFill="1" applyBorder="1" applyAlignment="1">
      <alignment horizontal="centerContinuous"/>
    </xf>
    <xf numFmtId="166" fontId="0" fillId="0" borderId="10" xfId="0" applyNumberFormat="1" applyBorder="1" applyAlignment="1">
      <alignment horizontal="centerContinuous"/>
    </xf>
    <xf numFmtId="0" fontId="0" fillId="3" borderId="4" xfId="0" applyFill="1" applyBorder="1" applyAlignment="1">
      <alignment horizontal="center"/>
    </xf>
    <xf numFmtId="0" fontId="0" fillId="0" borderId="5" xfId="0" applyBorder="1" applyAlignment="1">
      <alignment horizontal="right"/>
    </xf>
    <xf numFmtId="0" fontId="6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2" fontId="0" fillId="0" borderId="11" xfId="0" applyNumberFormat="1" applyFill="1" applyBorder="1" applyAlignment="1">
      <alignment horizontal="center" wrapText="1"/>
    </xf>
    <xf numFmtId="2" fontId="0" fillId="0" borderId="9" xfId="0" applyNumberFormat="1" applyFill="1" applyBorder="1" applyAlignment="1">
      <alignment horizontal="center" wrapText="1"/>
    </xf>
    <xf numFmtId="166" fontId="0" fillId="0" borderId="10" xfId="0" applyNumberFormat="1" applyBorder="1" applyAlignment="1">
      <alignment horizontal="center" wrapText="1"/>
    </xf>
    <xf numFmtId="166" fontId="0" fillId="0" borderId="11" xfId="0" applyNumberFormat="1" applyBorder="1" applyAlignment="1">
      <alignment horizontal="center" wrapText="1"/>
    </xf>
    <xf numFmtId="0" fontId="7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4" xfId="0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7" xfId="0" applyBorder="1" applyAlignment="1">
      <alignment horizontal="centerContinuous"/>
    </xf>
    <xf numFmtId="0" fontId="0" fillId="4" borderId="7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49" fontId="0" fillId="3" borderId="0" xfId="0" applyNumberFormat="1" applyFill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22" fillId="3" borderId="0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3" borderId="7" xfId="0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0" fontId="5" fillId="0" borderId="0" xfId="0" applyFont="1"/>
    <xf numFmtId="49" fontId="0" fillId="0" borderId="0" xfId="0" applyNumberFormat="1" applyAlignment="1"/>
    <xf numFmtId="2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/>
    <xf numFmtId="0" fontId="23" fillId="0" borderId="6" xfId="0" applyFont="1" applyFill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6" xfId="0" applyFont="1" applyFill="1" applyBorder="1" applyAlignment="1">
      <alignment vertical="center" wrapText="1"/>
    </xf>
    <xf numFmtId="0" fontId="23" fillId="0" borderId="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23" fillId="0" borderId="9" xfId="0" applyFont="1" applyFill="1" applyBorder="1"/>
    <xf numFmtId="0" fontId="23" fillId="0" borderId="9" xfId="0" applyFont="1" applyBorder="1" applyAlignment="1">
      <alignment horizontal="center"/>
    </xf>
    <xf numFmtId="49" fontId="24" fillId="0" borderId="9" xfId="0" applyNumberFormat="1" applyFont="1" applyBorder="1" applyAlignment="1">
      <alignment horizontal="center"/>
    </xf>
    <xf numFmtId="164" fontId="24" fillId="3" borderId="9" xfId="0" applyNumberFormat="1" applyFont="1" applyFill="1" applyBorder="1" applyAlignment="1">
      <alignment horizontal="center"/>
    </xf>
    <xf numFmtId="164" fontId="24" fillId="0" borderId="11" xfId="0" applyNumberFormat="1" applyFont="1" applyFill="1" applyBorder="1" applyAlignment="1">
      <alignment horizontal="center"/>
    </xf>
    <xf numFmtId="2" fontId="23" fillId="3" borderId="10" xfId="0" applyNumberFormat="1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23" fillId="0" borderId="11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4" xfId="0" applyBorder="1"/>
    <xf numFmtId="49" fontId="0" fillId="0" borderId="7" xfId="0" applyNumberFormat="1" applyBorder="1" applyAlignment="1">
      <alignment horizontal="centerContinuous"/>
    </xf>
    <xf numFmtId="0" fontId="0" fillId="0" borderId="0" xfId="0" applyFill="1" applyAlignment="1">
      <alignment horizontal="center"/>
    </xf>
    <xf numFmtId="49" fontId="0" fillId="0" borderId="0" xfId="0" applyNumberFormat="1" applyFill="1" applyBorder="1"/>
    <xf numFmtId="49" fontId="0" fillId="0" borderId="0" xfId="0" applyNumberFormat="1"/>
    <xf numFmtId="49" fontId="0" fillId="0" borderId="0" xfId="0" applyNumberFormat="1" applyBorder="1"/>
    <xf numFmtId="0" fontId="23" fillId="0" borderId="0" xfId="0" applyFont="1" applyFill="1" applyBorder="1" applyAlignment="1">
      <alignment wrapText="1"/>
    </xf>
    <xf numFmtId="0" fontId="23" fillId="0" borderId="7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9" fillId="0" borderId="0" xfId="1" applyFont="1"/>
    <xf numFmtId="0" fontId="7" fillId="0" borderId="0" xfId="1" applyFont="1" applyFill="1"/>
    <xf numFmtId="0" fontId="2" fillId="0" borderId="0" xfId="0" applyFont="1"/>
    <xf numFmtId="0" fontId="23" fillId="0" borderId="5" xfId="0" applyFont="1" applyFill="1" applyBorder="1" applyAlignment="1">
      <alignment horizontal="center" wrapText="1"/>
    </xf>
    <xf numFmtId="49" fontId="0" fillId="0" borderId="5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Fill="1" applyAlignment="1"/>
    <xf numFmtId="49" fontId="0" fillId="0" borderId="7" xfId="0" applyNumberFormat="1" applyBorder="1" applyAlignment="1">
      <alignment horizontal="right"/>
    </xf>
    <xf numFmtId="49" fontId="0" fillId="0" borderId="6" xfId="0" applyNumberFormat="1" applyFill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Continuous" wrapText="1"/>
    </xf>
    <xf numFmtId="2" fontId="0" fillId="0" borderId="6" xfId="0" applyNumberFormat="1" applyBorder="1" applyAlignment="1">
      <alignment horizontal="centerContinuous"/>
    </xf>
    <xf numFmtId="1" fontId="0" fillId="0" borderId="9" xfId="0" applyNumberFormat="1" applyBorder="1" applyAlignment="1">
      <alignment horizontal="center"/>
    </xf>
    <xf numFmtId="0" fontId="23" fillId="0" borderId="0" xfId="0" applyFont="1" applyFill="1" applyBorder="1"/>
    <xf numFmtId="0" fontId="23" fillId="0" borderId="6" xfId="0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164" fontId="24" fillId="3" borderId="0" xfId="0" applyNumberFormat="1" applyFont="1" applyFill="1" applyBorder="1" applyAlignment="1">
      <alignment horizontal="center"/>
    </xf>
    <xf numFmtId="164" fontId="24" fillId="0" borderId="7" xfId="0" applyNumberFormat="1" applyFont="1" applyFill="1" applyBorder="1" applyAlignment="1">
      <alignment horizontal="center"/>
    </xf>
    <xf numFmtId="2" fontId="23" fillId="3" borderId="0" xfId="0" applyNumberFormat="1" applyFont="1" applyFill="1" applyBorder="1" applyAlignment="1">
      <alignment horizontal="center"/>
    </xf>
    <xf numFmtId="2" fontId="24" fillId="0" borderId="7" xfId="0" applyNumberFormat="1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2" fontId="2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5" fillId="0" borderId="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" borderId="11" xfId="0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center"/>
    </xf>
    <xf numFmtId="0" fontId="23" fillId="0" borderId="9" xfId="0" applyFont="1" applyFill="1" applyBorder="1" applyAlignment="1">
      <alignment wrapText="1"/>
    </xf>
    <xf numFmtId="0" fontId="23" fillId="0" borderId="9" xfId="0" applyFont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3" fillId="0" borderId="8" xfId="0" applyFont="1" applyFill="1" applyBorder="1" applyAlignment="1">
      <alignment horizontal="center" wrapText="1"/>
    </xf>
    <xf numFmtId="49" fontId="0" fillId="0" borderId="8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Continuous"/>
    </xf>
    <xf numFmtId="49" fontId="0" fillId="0" borderId="11" xfId="0" applyNumberFormat="1" applyBorder="1" applyAlignment="1">
      <alignment horizontal="right"/>
    </xf>
    <xf numFmtId="49" fontId="5" fillId="0" borderId="7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5" fillId="0" borderId="7" xfId="0" applyNumberFormat="1" applyFont="1" applyFill="1" applyBorder="1" applyAlignment="1">
      <alignment horizontal="right"/>
    </xf>
    <xf numFmtId="49" fontId="1" fillId="0" borderId="7" xfId="0" applyNumberFormat="1" applyFont="1" applyBorder="1" applyAlignment="1">
      <alignment horizontal="right"/>
    </xf>
    <xf numFmtId="4" fontId="0" fillId="2" borderId="14" xfId="0" applyNumberFormat="1" applyFill="1" applyBorder="1" applyAlignment="1"/>
    <xf numFmtId="0" fontId="0" fillId="0" borderId="3" xfId="0" applyBorder="1"/>
    <xf numFmtId="49" fontId="0" fillId="0" borderId="3" xfId="0" applyNumberFormat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4" fontId="0" fillId="0" borderId="7" xfId="0" applyNumberFormat="1" applyBorder="1" applyAlignment="1">
      <alignment horizontal="right"/>
    </xf>
    <xf numFmtId="0" fontId="1" fillId="0" borderId="7" xfId="0" applyFont="1" applyBorder="1" applyAlignment="1">
      <alignment horizontal="right"/>
    </xf>
    <xf numFmtId="14" fontId="0" fillId="0" borderId="7" xfId="0" applyNumberFormat="1" applyBorder="1"/>
    <xf numFmtId="2" fontId="0" fillId="0" borderId="4" xfId="0" applyNumberFormat="1" applyBorder="1" applyAlignment="1">
      <alignment horizontal="centerContinuous"/>
    </xf>
    <xf numFmtId="2" fontId="4" fillId="0" borderId="0" xfId="2" applyNumberFormat="1" applyFont="1" applyBorder="1" applyAlignment="1">
      <alignment horizontal="center"/>
    </xf>
    <xf numFmtId="166" fontId="0" fillId="0" borderId="6" xfId="0" applyNumberFormat="1" applyBorder="1" applyAlignment="1">
      <alignment horizontal="centerContinuous"/>
    </xf>
    <xf numFmtId="166" fontId="0" fillId="0" borderId="9" xfId="0" applyNumberFormat="1" applyBorder="1" applyAlignment="1">
      <alignment horizontal="centerContinuous"/>
    </xf>
    <xf numFmtId="49" fontId="0" fillId="0" borderId="8" xfId="0" applyNumberFormat="1" applyBorder="1" applyAlignment="1"/>
    <xf numFmtId="49" fontId="0" fillId="0" borderId="4" xfId="0" applyNumberFormat="1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0" fontId="16" fillId="0" borderId="11" xfId="0" applyFont="1" applyBorder="1" applyAlignment="1">
      <alignment horizontal="right"/>
    </xf>
    <xf numFmtId="0" fontId="16" fillId="0" borderId="10" xfId="0" applyFont="1" applyBorder="1" applyAlignment="1">
      <alignment wrapText="1"/>
    </xf>
    <xf numFmtId="0" fontId="16" fillId="0" borderId="10" xfId="0" applyFont="1" applyBorder="1"/>
    <xf numFmtId="49" fontId="4" fillId="2" borderId="4" xfId="2" applyNumberFormat="1" applyFont="1" applyFill="1" applyBorder="1" applyAlignment="1">
      <alignment horizontal="centerContinuous"/>
    </xf>
    <xf numFmtId="49" fontId="4" fillId="2" borderId="7" xfId="2" applyNumberFormat="1" applyFont="1" applyFill="1" applyBorder="1" applyAlignment="1">
      <alignment horizontal="centerContinuous"/>
    </xf>
    <xf numFmtId="49" fontId="4" fillId="2" borderId="11" xfId="2" applyNumberFormat="1" applyFont="1" applyFill="1" applyBorder="1" applyAlignment="1">
      <alignment horizontal="centerContinuous"/>
    </xf>
    <xf numFmtId="0" fontId="0" fillId="0" borderId="10" xfId="0" applyFill="1" applyBorder="1" applyAlignment="1"/>
    <xf numFmtId="4" fontId="0" fillId="0" borderId="9" xfId="0" applyNumberFormat="1" applyFill="1" applyBorder="1"/>
    <xf numFmtId="0" fontId="0" fillId="2" borderId="0" xfId="0" applyFill="1" applyBorder="1" applyAlignment="1">
      <alignment horizontal="center"/>
    </xf>
    <xf numFmtId="0" fontId="0" fillId="0" borderId="0" xfId="0" applyAlignment="1"/>
    <xf numFmtId="0" fontId="0" fillId="2" borderId="4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3" fillId="2" borderId="16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3" xfId="0" applyFill="1" applyBorder="1" applyAlignment="1">
      <alignment wrapText="1"/>
    </xf>
    <xf numFmtId="49" fontId="0" fillId="2" borderId="4" xfId="0" applyNumberFormat="1" applyFill="1" applyBorder="1" applyAlignment="1">
      <alignment horizontal="right" vertical="center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right"/>
    </xf>
    <xf numFmtId="49" fontId="0" fillId="0" borderId="4" xfId="0" applyNumberForma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3" fillId="0" borderId="6" xfId="0" applyFont="1" applyBorder="1" applyAlignment="1"/>
    <xf numFmtId="0" fontId="3" fillId="0" borderId="10" xfId="0" applyFont="1" applyBorder="1" applyAlignment="1"/>
    <xf numFmtId="0" fontId="3" fillId="0" borderId="9" xfId="0" applyFont="1" applyBorder="1" applyAlignment="1"/>
    <xf numFmtId="49" fontId="3" fillId="2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/>
    <xf numFmtId="0" fontId="3" fillId="0" borderId="15" xfId="0" applyFont="1" applyBorder="1" applyAlignment="1"/>
    <xf numFmtId="49" fontId="0" fillId="2" borderId="4" xfId="0" applyNumberFormat="1" applyFill="1" applyBorder="1" applyAlignment="1">
      <alignment horizontal="right"/>
    </xf>
    <xf numFmtId="4" fontId="0" fillId="2" borderId="4" xfId="0" applyNumberFormat="1" applyFill="1" applyBorder="1" applyAlignment="1"/>
    <xf numFmtId="0" fontId="0" fillId="0" borderId="7" xfId="0" applyBorder="1" applyAlignment="1"/>
    <xf numFmtId="0" fontId="0" fillId="0" borderId="11" xfId="0" applyBorder="1" applyAlignment="1"/>
    <xf numFmtId="0" fontId="3" fillId="2" borderId="0" xfId="2" applyFont="1" applyFill="1" applyAlignment="1">
      <alignment horizontal="center"/>
    </xf>
    <xf numFmtId="0" fontId="3" fillId="2" borderId="0" xfId="2" applyFont="1" applyFill="1" applyAlignment="1">
      <alignment horizontal="left"/>
    </xf>
    <xf numFmtId="0" fontId="21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2" borderId="14" xfId="0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wrapText="1"/>
    </xf>
    <xf numFmtId="0" fontId="3" fillId="2" borderId="14" xfId="0" applyFont="1" applyFill="1" applyBorder="1" applyAlignment="1">
      <alignment horizontal="center"/>
    </xf>
    <xf numFmtId="4" fontId="0" fillId="2" borderId="11" xfId="0" applyNumberFormat="1" applyFill="1" applyBorder="1" applyAlignment="1"/>
    <xf numFmtId="49" fontId="3" fillId="2" borderId="1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49" fontId="3" fillId="2" borderId="8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0" fillId="0" borderId="9" xfId="0" applyBorder="1" applyAlignment="1"/>
    <xf numFmtId="0" fontId="3" fillId="0" borderId="2" xfId="0" applyFont="1" applyBorder="1" applyAlignment="1"/>
    <xf numFmtId="0" fontId="3" fillId="2" borderId="1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49" fontId="3" fillId="2" borderId="14" xfId="0" applyNumberFormat="1" applyFont="1" applyFill="1" applyBorder="1" applyAlignment="1">
      <alignment horizontal="center"/>
    </xf>
    <xf numFmtId="0" fontId="3" fillId="0" borderId="14" xfId="0" applyFont="1" applyBorder="1" applyAlignment="1"/>
    <xf numFmtId="0" fontId="7" fillId="0" borderId="0" xfId="0" applyFont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49" fontId="0" fillId="2" borderId="12" xfId="0" applyNumberForma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0" fillId="0" borderId="12" xfId="0" applyNumberFormat="1" applyFill="1" applyBorder="1" applyAlignment="1">
      <alignment horizontal="left" vertical="center"/>
    </xf>
    <xf numFmtId="0" fontId="0" fillId="0" borderId="13" xfId="0" applyBorder="1" applyAlignment="1"/>
    <xf numFmtId="49" fontId="7" fillId="2" borderId="14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15" xfId="0" applyNumberFormat="1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3">
    <cellStyle name="Обычный" xfId="0" builtinId="0"/>
    <cellStyle name="Обычный_ПРЕЙС_14" xfId="1"/>
    <cellStyle name="Обычный_ПРЕЙС_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339"/>
  <sheetViews>
    <sheetView topLeftCell="A9" zoomScaleSheetLayoutView="100" workbookViewId="0">
      <selection activeCell="J92" sqref="J92:J93"/>
    </sheetView>
  </sheetViews>
  <sheetFormatPr defaultColWidth="9.140625" defaultRowHeight="12.75" x14ac:dyDescent="0.2"/>
  <cols>
    <col min="1" max="1" width="9.7109375" style="1" customWidth="1"/>
    <col min="2" max="2" width="60.5703125" style="1" customWidth="1"/>
    <col min="3" max="3" width="12.5703125" style="1" customWidth="1"/>
    <col min="4" max="4" width="14.28515625" style="36" customWidth="1"/>
    <col min="5" max="16384" width="9.140625" style="1"/>
  </cols>
  <sheetData>
    <row r="1" spans="1:5" customFormat="1" ht="21" customHeight="1" x14ac:dyDescent="0.25">
      <c r="A1" s="1"/>
      <c r="B1" s="1"/>
      <c r="C1" s="1"/>
      <c r="D1" s="153" t="s">
        <v>0</v>
      </c>
      <c r="E1" s="197"/>
    </row>
    <row r="2" spans="1:5" customFormat="1" ht="21" customHeight="1" x14ac:dyDescent="0.25">
      <c r="A2" s="1"/>
      <c r="B2" s="1"/>
      <c r="C2" s="1"/>
      <c r="D2" s="154" t="s">
        <v>2154</v>
      </c>
      <c r="E2" s="198"/>
    </row>
    <row r="3" spans="1:5" customFormat="1" ht="21" customHeight="1" x14ac:dyDescent="0.25">
      <c r="A3" s="1"/>
      <c r="B3" s="1"/>
      <c r="C3" s="1"/>
      <c r="D3" s="154" t="s">
        <v>2156</v>
      </c>
      <c r="E3" s="199"/>
    </row>
    <row r="4" spans="1:5" customFormat="1" ht="21" customHeight="1" x14ac:dyDescent="0.25">
      <c r="A4" s="1"/>
      <c r="B4" s="1"/>
      <c r="C4" s="1"/>
      <c r="D4" s="154" t="s">
        <v>2157</v>
      </c>
      <c r="E4" s="199"/>
    </row>
    <row r="5" spans="1:5" ht="12" customHeight="1" x14ac:dyDescent="0.25">
      <c r="C5" s="127"/>
      <c r="D5" s="53"/>
    </row>
    <row r="6" spans="1:5" ht="15" customHeight="1" x14ac:dyDescent="0.2">
      <c r="A6" s="487" t="s">
        <v>648</v>
      </c>
      <c r="B6" s="487"/>
      <c r="C6" s="487"/>
    </row>
    <row r="7" spans="1:5" x14ac:dyDescent="0.2">
      <c r="A7" s="2"/>
      <c r="B7" s="2"/>
      <c r="C7" s="2"/>
    </row>
    <row r="8" spans="1:5" x14ac:dyDescent="0.2">
      <c r="A8" s="63"/>
      <c r="B8" s="96"/>
      <c r="C8" s="5"/>
      <c r="D8" s="97" t="s">
        <v>5</v>
      </c>
    </row>
    <row r="9" spans="1:5" x14ac:dyDescent="0.2">
      <c r="A9" s="64" t="s">
        <v>2001</v>
      </c>
      <c r="B9" s="52" t="s">
        <v>2000</v>
      </c>
      <c r="C9" s="6" t="s">
        <v>4</v>
      </c>
      <c r="D9" s="98" t="s">
        <v>1999</v>
      </c>
    </row>
    <row r="10" spans="1:5" x14ac:dyDescent="0.2">
      <c r="A10" s="66" t="s">
        <v>2002</v>
      </c>
      <c r="B10" s="15"/>
      <c r="C10" s="6" t="s">
        <v>7</v>
      </c>
      <c r="D10" s="98" t="s">
        <v>8</v>
      </c>
    </row>
    <row r="11" spans="1:5" ht="34.15" customHeight="1" x14ac:dyDescent="0.2">
      <c r="A11" s="65"/>
      <c r="B11" s="99"/>
      <c r="C11" s="101"/>
      <c r="D11" s="100"/>
    </row>
    <row r="12" spans="1:5" ht="17.45" customHeight="1" x14ac:dyDescent="0.2">
      <c r="A12" s="498" t="s">
        <v>649</v>
      </c>
      <c r="B12" s="502"/>
      <c r="C12" s="502"/>
      <c r="D12" s="503"/>
    </row>
    <row r="13" spans="1:5" x14ac:dyDescent="0.2">
      <c r="A13" s="55" t="s">
        <v>650</v>
      </c>
      <c r="B13" s="4" t="s">
        <v>651</v>
      </c>
      <c r="C13" s="481" t="s">
        <v>2037</v>
      </c>
      <c r="D13" s="505">
        <v>2620</v>
      </c>
    </row>
    <row r="14" spans="1:5" x14ac:dyDescent="0.2">
      <c r="A14" s="55"/>
      <c r="B14" s="4" t="s">
        <v>652</v>
      </c>
      <c r="C14" s="482"/>
      <c r="D14" s="506"/>
    </row>
    <row r="15" spans="1:5" x14ac:dyDescent="0.2">
      <c r="A15" s="55"/>
      <c r="B15" s="140" t="s">
        <v>2007</v>
      </c>
      <c r="C15" s="483"/>
      <c r="D15" s="507"/>
    </row>
    <row r="16" spans="1:5" x14ac:dyDescent="0.2">
      <c r="A16" s="55"/>
      <c r="B16" s="93" t="s">
        <v>2008</v>
      </c>
      <c r="C16" s="57" t="s">
        <v>14</v>
      </c>
      <c r="D16" s="58">
        <v>2772</v>
      </c>
    </row>
    <row r="17" spans="1:4" x14ac:dyDescent="0.2">
      <c r="A17" s="55"/>
      <c r="B17" s="93" t="s">
        <v>655</v>
      </c>
      <c r="C17" s="57" t="s">
        <v>14</v>
      </c>
      <c r="D17" s="58">
        <v>4100</v>
      </c>
    </row>
    <row r="18" spans="1:4" x14ac:dyDescent="0.2">
      <c r="A18" s="55"/>
      <c r="B18" s="93" t="s">
        <v>656</v>
      </c>
      <c r="C18" s="57" t="s">
        <v>14</v>
      </c>
      <c r="D18" s="58">
        <v>5100</v>
      </c>
    </row>
    <row r="19" spans="1:4" x14ac:dyDescent="0.2">
      <c r="A19" s="55"/>
      <c r="B19" s="93" t="s">
        <v>657</v>
      </c>
      <c r="C19" s="57" t="s">
        <v>14</v>
      </c>
      <c r="D19" s="58">
        <v>9300</v>
      </c>
    </row>
    <row r="20" spans="1:4" x14ac:dyDescent="0.2">
      <c r="A20" s="55"/>
      <c r="B20" s="93" t="s">
        <v>658</v>
      </c>
      <c r="C20" s="57"/>
      <c r="D20" s="58">
        <v>11500</v>
      </c>
    </row>
    <row r="21" spans="1:4" x14ac:dyDescent="0.2">
      <c r="A21" s="55"/>
      <c r="B21" s="93" t="s">
        <v>659</v>
      </c>
      <c r="C21" s="57" t="s">
        <v>14</v>
      </c>
      <c r="D21" s="58">
        <v>14500</v>
      </c>
    </row>
    <row r="22" spans="1:4" x14ac:dyDescent="0.2">
      <c r="A22" s="55"/>
      <c r="B22" s="4" t="s">
        <v>660</v>
      </c>
      <c r="C22" s="6"/>
      <c r="D22" s="38"/>
    </row>
    <row r="23" spans="1:4" x14ac:dyDescent="0.2">
      <c r="A23" s="55"/>
      <c r="B23" s="4" t="s">
        <v>661</v>
      </c>
      <c r="C23" s="6"/>
      <c r="D23" s="38"/>
    </row>
    <row r="24" spans="1:4" x14ac:dyDescent="0.2">
      <c r="A24" s="55"/>
      <c r="B24" s="4" t="s">
        <v>662</v>
      </c>
      <c r="C24" s="6"/>
      <c r="D24" s="38"/>
    </row>
    <row r="25" spans="1:4" x14ac:dyDescent="0.2">
      <c r="A25" s="56"/>
      <c r="B25" s="11" t="s">
        <v>663</v>
      </c>
      <c r="C25" s="7"/>
      <c r="D25" s="39"/>
    </row>
    <row r="26" spans="1:4" x14ac:dyDescent="0.2">
      <c r="A26" s="55" t="s">
        <v>664</v>
      </c>
      <c r="B26" s="4" t="s">
        <v>665</v>
      </c>
      <c r="C26" s="6" t="s">
        <v>653</v>
      </c>
      <c r="D26" s="38"/>
    </row>
    <row r="27" spans="1:4" x14ac:dyDescent="0.2">
      <c r="A27" s="55"/>
      <c r="B27" s="14" t="s">
        <v>2036</v>
      </c>
      <c r="C27" s="7" t="s">
        <v>654</v>
      </c>
      <c r="D27" s="39">
        <v>1640</v>
      </c>
    </row>
    <row r="28" spans="1:4" x14ac:dyDescent="0.2">
      <c r="A28" s="55"/>
      <c r="B28" s="27" t="s">
        <v>666</v>
      </c>
      <c r="C28" s="7" t="s">
        <v>14</v>
      </c>
      <c r="D28" s="39">
        <v>1900</v>
      </c>
    </row>
    <row r="29" spans="1:4" x14ac:dyDescent="0.2">
      <c r="A29" s="55"/>
      <c r="B29" s="140" t="s">
        <v>2035</v>
      </c>
      <c r="C29" s="7" t="s">
        <v>14</v>
      </c>
      <c r="D29" s="39">
        <v>2300</v>
      </c>
    </row>
    <row r="30" spans="1:4" x14ac:dyDescent="0.2">
      <c r="A30" s="55"/>
      <c r="B30" s="27" t="s">
        <v>667</v>
      </c>
      <c r="C30" s="7" t="s">
        <v>14</v>
      </c>
      <c r="D30" s="39">
        <v>3300</v>
      </c>
    </row>
    <row r="31" spans="1:4" x14ac:dyDescent="0.2">
      <c r="A31" s="55"/>
      <c r="B31" s="27" t="s">
        <v>655</v>
      </c>
      <c r="C31" s="7" t="s">
        <v>14</v>
      </c>
      <c r="D31" s="39">
        <v>3980</v>
      </c>
    </row>
    <row r="32" spans="1:4" x14ac:dyDescent="0.2">
      <c r="A32" s="55"/>
      <c r="B32" s="27" t="s">
        <v>656</v>
      </c>
      <c r="C32" s="7" t="s">
        <v>14</v>
      </c>
      <c r="D32" s="39">
        <v>4840</v>
      </c>
    </row>
    <row r="33" spans="1:4" x14ac:dyDescent="0.2">
      <c r="A33" s="55"/>
      <c r="B33" s="27" t="s">
        <v>668</v>
      </c>
      <c r="C33" s="7"/>
      <c r="D33" s="39">
        <v>8400</v>
      </c>
    </row>
    <row r="34" spans="1:4" x14ac:dyDescent="0.2">
      <c r="A34" s="55"/>
      <c r="B34" s="3" t="s">
        <v>669</v>
      </c>
      <c r="C34" s="6"/>
      <c r="D34" s="38"/>
    </row>
    <row r="35" spans="1:4" x14ac:dyDescent="0.2">
      <c r="A35" s="56"/>
      <c r="B35" s="61" t="s">
        <v>670</v>
      </c>
      <c r="C35" s="7"/>
      <c r="D35" s="39"/>
    </row>
    <row r="36" spans="1:4" x14ac:dyDescent="0.2">
      <c r="A36" s="55" t="s">
        <v>671</v>
      </c>
      <c r="B36" s="4" t="s">
        <v>672</v>
      </c>
      <c r="C36" s="6" t="s">
        <v>653</v>
      </c>
      <c r="D36" s="38">
        <v>2140</v>
      </c>
    </row>
    <row r="37" spans="1:4" x14ac:dyDescent="0.2">
      <c r="A37" s="55"/>
      <c r="B37" s="14" t="s">
        <v>2034</v>
      </c>
      <c r="C37" s="7"/>
      <c r="D37" s="39"/>
    </row>
    <row r="38" spans="1:4" x14ac:dyDescent="0.2">
      <c r="A38" s="55"/>
      <c r="B38" s="129" t="s">
        <v>673</v>
      </c>
      <c r="C38" s="7" t="s">
        <v>14</v>
      </c>
      <c r="D38" s="39">
        <v>2500</v>
      </c>
    </row>
    <row r="39" spans="1:4" x14ac:dyDescent="0.2">
      <c r="A39" s="56"/>
      <c r="B39" s="135" t="s">
        <v>674</v>
      </c>
      <c r="C39" s="7" t="s">
        <v>14</v>
      </c>
      <c r="D39" s="39">
        <v>2970</v>
      </c>
    </row>
    <row r="40" spans="1:4" x14ac:dyDescent="0.2">
      <c r="A40" s="55"/>
      <c r="B40" s="4"/>
      <c r="C40" s="6"/>
      <c r="D40" s="38"/>
    </row>
    <row r="41" spans="1:4" x14ac:dyDescent="0.2">
      <c r="A41" s="55" t="s">
        <v>675</v>
      </c>
      <c r="B41" s="4" t="s">
        <v>676</v>
      </c>
      <c r="C41" s="6" t="s">
        <v>653</v>
      </c>
      <c r="D41" s="38">
        <v>6500</v>
      </c>
    </row>
    <row r="42" spans="1:4" x14ac:dyDescent="0.2">
      <c r="A42" s="55"/>
      <c r="B42" s="4" t="s">
        <v>677</v>
      </c>
      <c r="C42" s="6"/>
      <c r="D42" s="38"/>
    </row>
    <row r="43" spans="1:4" x14ac:dyDescent="0.2">
      <c r="A43" s="55"/>
      <c r="B43" s="4" t="s">
        <v>678</v>
      </c>
      <c r="C43" s="6"/>
      <c r="D43" s="38"/>
    </row>
    <row r="44" spans="1:4" x14ac:dyDescent="0.2">
      <c r="A44" s="55"/>
      <c r="B44" s="45" t="s">
        <v>679</v>
      </c>
      <c r="C44" s="6"/>
      <c r="D44" s="38"/>
    </row>
    <row r="45" spans="1:4" x14ac:dyDescent="0.2">
      <c r="A45" s="56"/>
      <c r="B45" s="11" t="s">
        <v>680</v>
      </c>
      <c r="C45" s="7"/>
      <c r="D45" s="39"/>
    </row>
    <row r="46" spans="1:4" x14ac:dyDescent="0.2">
      <c r="A46" s="55" t="s">
        <v>681</v>
      </c>
      <c r="B46" s="4" t="s">
        <v>682</v>
      </c>
      <c r="C46" s="6"/>
      <c r="D46" s="38"/>
    </row>
    <row r="47" spans="1:4" x14ac:dyDescent="0.2">
      <c r="A47" s="55"/>
      <c r="B47" s="4" t="s">
        <v>683</v>
      </c>
      <c r="C47" s="6"/>
      <c r="D47" s="38"/>
    </row>
    <row r="48" spans="1:4" x14ac:dyDescent="0.2">
      <c r="A48" s="55"/>
      <c r="B48" s="62" t="s">
        <v>684</v>
      </c>
      <c r="C48" s="7" t="s">
        <v>685</v>
      </c>
      <c r="D48" s="39">
        <v>1360</v>
      </c>
    </row>
    <row r="49" spans="1:4" x14ac:dyDescent="0.2">
      <c r="A49" s="55"/>
      <c r="B49" s="129" t="s">
        <v>686</v>
      </c>
      <c r="C49" s="7" t="s">
        <v>14</v>
      </c>
      <c r="D49" s="39">
        <v>1650</v>
      </c>
    </row>
    <row r="50" spans="1:4" x14ac:dyDescent="0.2">
      <c r="A50" s="55"/>
      <c r="B50" s="27" t="s">
        <v>687</v>
      </c>
      <c r="C50" s="7" t="s">
        <v>14</v>
      </c>
      <c r="D50" s="39">
        <v>2280</v>
      </c>
    </row>
    <row r="51" spans="1:4" x14ac:dyDescent="0.2">
      <c r="A51" s="55"/>
      <c r="B51" s="27" t="s">
        <v>688</v>
      </c>
      <c r="C51" s="7"/>
      <c r="D51" s="39">
        <v>3110</v>
      </c>
    </row>
    <row r="52" spans="1:4" ht="15" customHeight="1" x14ac:dyDescent="0.2">
      <c r="A52" s="55"/>
      <c r="B52" s="27" t="s">
        <v>689</v>
      </c>
      <c r="C52" s="7" t="s">
        <v>14</v>
      </c>
      <c r="D52" s="39">
        <v>4100</v>
      </c>
    </row>
    <row r="53" spans="1:4" x14ac:dyDescent="0.2">
      <c r="A53" s="12"/>
      <c r="B53" s="56" t="s">
        <v>690</v>
      </c>
      <c r="C53" s="7" t="s">
        <v>14</v>
      </c>
      <c r="D53" s="39">
        <v>6650</v>
      </c>
    </row>
    <row r="54" spans="1:4" ht="16.899999999999999" customHeight="1" x14ac:dyDescent="0.2">
      <c r="A54" s="55"/>
      <c r="B54" s="27" t="s">
        <v>691</v>
      </c>
      <c r="C54" s="7" t="s">
        <v>14</v>
      </c>
      <c r="D54" s="39">
        <v>7500</v>
      </c>
    </row>
    <row r="55" spans="1:4" x14ac:dyDescent="0.2">
      <c r="A55" s="55"/>
      <c r="B55" s="18" t="s">
        <v>679</v>
      </c>
      <c r="C55" s="6"/>
      <c r="D55" s="38"/>
    </row>
    <row r="56" spans="1:4" x14ac:dyDescent="0.2">
      <c r="A56" s="56"/>
      <c r="B56" s="11" t="s">
        <v>680</v>
      </c>
      <c r="C56" s="7"/>
      <c r="D56" s="39"/>
    </row>
    <row r="57" spans="1:4" x14ac:dyDescent="0.2">
      <c r="A57" s="55" t="s">
        <v>692</v>
      </c>
      <c r="B57" s="1" t="s">
        <v>693</v>
      </c>
      <c r="C57" s="6" t="s">
        <v>653</v>
      </c>
      <c r="D57" s="38">
        <v>1020</v>
      </c>
    </row>
    <row r="58" spans="1:4" x14ac:dyDescent="0.2">
      <c r="A58" s="55"/>
      <c r="B58" s="14" t="s">
        <v>2033</v>
      </c>
      <c r="C58" s="7"/>
      <c r="D58" s="39"/>
    </row>
    <row r="59" spans="1:4" x14ac:dyDescent="0.2">
      <c r="A59" s="56"/>
      <c r="B59" s="135" t="s">
        <v>2003</v>
      </c>
      <c r="C59" s="7"/>
      <c r="D59" s="39">
        <v>1650</v>
      </c>
    </row>
    <row r="60" spans="1:4" x14ac:dyDescent="0.2">
      <c r="A60" s="55" t="s">
        <v>694</v>
      </c>
      <c r="B60" s="1" t="s">
        <v>695</v>
      </c>
      <c r="C60" s="6" t="s">
        <v>653</v>
      </c>
      <c r="D60" s="38">
        <v>1250</v>
      </c>
    </row>
    <row r="61" spans="1:4" ht="18.600000000000001" customHeight="1" x14ac:dyDescent="0.2">
      <c r="A61" s="55"/>
      <c r="B61" s="14" t="s">
        <v>2032</v>
      </c>
      <c r="C61" s="7"/>
      <c r="D61" s="39"/>
    </row>
    <row r="62" spans="1:4" x14ac:dyDescent="0.2">
      <c r="A62" s="56"/>
      <c r="B62" s="135" t="s">
        <v>696</v>
      </c>
      <c r="C62" s="7" t="s">
        <v>14</v>
      </c>
      <c r="D62" s="39">
        <v>1700</v>
      </c>
    </row>
    <row r="63" spans="1:4" ht="25.5" x14ac:dyDescent="0.2">
      <c r="A63" s="490" t="s">
        <v>697</v>
      </c>
      <c r="B63" s="19" t="s">
        <v>698</v>
      </c>
      <c r="C63" s="6" t="s">
        <v>653</v>
      </c>
      <c r="D63" s="38"/>
    </row>
    <row r="64" spans="1:4" x14ac:dyDescent="0.2">
      <c r="A64" s="491"/>
      <c r="B64" s="135" t="s">
        <v>699</v>
      </c>
      <c r="C64" s="7" t="s">
        <v>14</v>
      </c>
      <c r="D64" s="39">
        <v>21100</v>
      </c>
    </row>
    <row r="65" spans="1:4" x14ac:dyDescent="0.2">
      <c r="A65" s="491"/>
      <c r="B65" s="135" t="s">
        <v>700</v>
      </c>
      <c r="C65" s="7" t="s">
        <v>14</v>
      </c>
      <c r="D65" s="39">
        <v>25000</v>
      </c>
    </row>
    <row r="66" spans="1:4" s="48" customFormat="1" x14ac:dyDescent="0.2">
      <c r="A66" s="491"/>
      <c r="B66" s="139" t="s">
        <v>701</v>
      </c>
      <c r="C66" s="60"/>
      <c r="D66" s="211">
        <v>26200</v>
      </c>
    </row>
    <row r="67" spans="1:4" s="48" customFormat="1" x14ac:dyDescent="0.2">
      <c r="A67" s="491"/>
      <c r="B67" s="137" t="s">
        <v>702</v>
      </c>
      <c r="C67" s="72"/>
      <c r="D67" s="73">
        <v>27900</v>
      </c>
    </row>
    <row r="68" spans="1:4" s="48" customFormat="1" x14ac:dyDescent="0.2">
      <c r="A68" s="491"/>
      <c r="B68" s="138" t="s">
        <v>703</v>
      </c>
      <c r="C68" s="103"/>
      <c r="D68" s="104">
        <v>30700</v>
      </c>
    </row>
    <row r="69" spans="1:4" s="48" customFormat="1" x14ac:dyDescent="0.2">
      <c r="A69" s="491"/>
      <c r="B69" s="137" t="s">
        <v>704</v>
      </c>
      <c r="C69" s="72"/>
      <c r="D69" s="73">
        <v>33500</v>
      </c>
    </row>
    <row r="70" spans="1:4" s="48" customFormat="1" x14ac:dyDescent="0.2">
      <c r="A70" s="492"/>
      <c r="B70" s="137" t="s">
        <v>705</v>
      </c>
      <c r="C70" s="72"/>
      <c r="D70" s="73">
        <v>36200</v>
      </c>
    </row>
    <row r="71" spans="1:4" s="48" customFormat="1" ht="38.25" x14ac:dyDescent="0.2">
      <c r="A71" s="493" t="s">
        <v>706</v>
      </c>
      <c r="B71" s="105" t="s">
        <v>707</v>
      </c>
      <c r="C71" s="103" t="s">
        <v>653</v>
      </c>
      <c r="D71" s="104"/>
    </row>
    <row r="72" spans="1:4" s="48" customFormat="1" x14ac:dyDescent="0.2">
      <c r="A72" s="491"/>
      <c r="B72" s="137" t="s">
        <v>708</v>
      </c>
      <c r="C72" s="72" t="s">
        <v>14</v>
      </c>
      <c r="D72" s="73">
        <v>18850</v>
      </c>
    </row>
    <row r="73" spans="1:4" s="48" customFormat="1" x14ac:dyDescent="0.2">
      <c r="A73" s="491"/>
      <c r="B73" s="138" t="s">
        <v>709</v>
      </c>
      <c r="C73" s="103" t="s">
        <v>14</v>
      </c>
      <c r="D73" s="104">
        <v>22120</v>
      </c>
    </row>
    <row r="74" spans="1:4" s="48" customFormat="1" x14ac:dyDescent="0.2">
      <c r="A74" s="491"/>
      <c r="B74" s="138" t="s">
        <v>710</v>
      </c>
      <c r="C74" s="103"/>
      <c r="D74" s="104">
        <v>23100</v>
      </c>
    </row>
    <row r="75" spans="1:4" s="48" customFormat="1" x14ac:dyDescent="0.2">
      <c r="A75" s="491"/>
      <c r="B75" s="138" t="s">
        <v>711</v>
      </c>
      <c r="C75" s="103"/>
      <c r="D75" s="104">
        <v>25200</v>
      </c>
    </row>
    <row r="76" spans="1:4" s="48" customFormat="1" x14ac:dyDescent="0.2">
      <c r="A76" s="491"/>
      <c r="B76" s="138" t="s">
        <v>712</v>
      </c>
      <c r="C76" s="103"/>
      <c r="D76" s="104">
        <v>27500</v>
      </c>
    </row>
    <row r="77" spans="1:4" s="48" customFormat="1" x14ac:dyDescent="0.2">
      <c r="A77" s="108" t="s">
        <v>713</v>
      </c>
      <c r="B77" s="106" t="s">
        <v>714</v>
      </c>
      <c r="C77" s="103" t="s">
        <v>653</v>
      </c>
      <c r="D77" s="104"/>
    </row>
    <row r="78" spans="1:4" s="48" customFormat="1" x14ac:dyDescent="0.2">
      <c r="A78" s="67"/>
      <c r="B78" s="138" t="s">
        <v>715</v>
      </c>
      <c r="C78" s="103" t="s">
        <v>14</v>
      </c>
      <c r="D78" s="104">
        <v>38500</v>
      </c>
    </row>
    <row r="79" spans="1:4" s="48" customFormat="1" x14ac:dyDescent="0.2">
      <c r="A79" s="67"/>
      <c r="B79" s="138" t="s">
        <v>716</v>
      </c>
      <c r="C79" s="103" t="s">
        <v>14</v>
      </c>
      <c r="D79" s="104">
        <v>45100</v>
      </c>
    </row>
    <row r="80" spans="1:4" s="48" customFormat="1" x14ac:dyDescent="0.2">
      <c r="A80" s="67"/>
      <c r="B80" s="138" t="s">
        <v>717</v>
      </c>
      <c r="C80" s="103"/>
      <c r="D80" s="104">
        <v>51200</v>
      </c>
    </row>
    <row r="81" spans="1:4" s="48" customFormat="1" x14ac:dyDescent="0.2">
      <c r="A81" s="67"/>
      <c r="B81" s="138" t="s">
        <v>718</v>
      </c>
      <c r="C81" s="103"/>
      <c r="D81" s="104">
        <v>56150</v>
      </c>
    </row>
    <row r="82" spans="1:4" s="48" customFormat="1" x14ac:dyDescent="0.2">
      <c r="A82" s="67"/>
      <c r="B82" s="138" t="s">
        <v>719</v>
      </c>
      <c r="C82" s="103"/>
      <c r="D82" s="104">
        <v>61140</v>
      </c>
    </row>
    <row r="83" spans="1:4" s="48" customFormat="1" x14ac:dyDescent="0.2">
      <c r="A83" s="70"/>
      <c r="B83" s="137" t="s">
        <v>720</v>
      </c>
      <c r="C83" s="72"/>
      <c r="D83" s="73">
        <v>65900</v>
      </c>
    </row>
    <row r="84" spans="1:4" s="48" customFormat="1" ht="25.5" x14ac:dyDescent="0.2">
      <c r="A84" s="69" t="s">
        <v>721</v>
      </c>
      <c r="B84" s="105" t="s">
        <v>722</v>
      </c>
      <c r="C84" s="103" t="s">
        <v>653</v>
      </c>
      <c r="D84" s="104"/>
    </row>
    <row r="85" spans="1:4" s="48" customFormat="1" x14ac:dyDescent="0.2">
      <c r="A85" s="67"/>
      <c r="B85" s="131" t="s">
        <v>708</v>
      </c>
      <c r="C85" s="103" t="s">
        <v>14</v>
      </c>
      <c r="D85" s="104">
        <v>17200</v>
      </c>
    </row>
    <row r="86" spans="1:4" s="48" customFormat="1" x14ac:dyDescent="0.2">
      <c r="A86" s="67"/>
      <c r="B86" s="131" t="s">
        <v>709</v>
      </c>
      <c r="C86" s="103" t="s">
        <v>14</v>
      </c>
      <c r="D86" s="104">
        <v>19700</v>
      </c>
    </row>
    <row r="87" spans="1:4" s="48" customFormat="1" x14ac:dyDescent="0.2">
      <c r="A87" s="67"/>
      <c r="B87" s="131" t="s">
        <v>710</v>
      </c>
      <c r="C87" s="103"/>
      <c r="D87" s="104">
        <v>21200</v>
      </c>
    </row>
    <row r="88" spans="1:4" s="48" customFormat="1" x14ac:dyDescent="0.2">
      <c r="A88" s="70"/>
      <c r="B88" s="137" t="s">
        <v>711</v>
      </c>
      <c r="C88" s="72"/>
      <c r="D88" s="73">
        <v>22400</v>
      </c>
    </row>
    <row r="89" spans="1:4" s="48" customFormat="1" x14ac:dyDescent="0.2">
      <c r="A89" s="67" t="s">
        <v>723</v>
      </c>
      <c r="B89" s="109" t="s">
        <v>2029</v>
      </c>
      <c r="C89" s="103" t="s">
        <v>724</v>
      </c>
      <c r="D89" s="104">
        <v>560</v>
      </c>
    </row>
    <row r="90" spans="1:4" s="48" customFormat="1" x14ac:dyDescent="0.2">
      <c r="A90" s="67"/>
      <c r="B90" s="133" t="s">
        <v>725</v>
      </c>
      <c r="C90" s="72" t="s">
        <v>14</v>
      </c>
      <c r="D90" s="73">
        <v>730</v>
      </c>
    </row>
    <row r="91" spans="1:4" s="48" customFormat="1" x14ac:dyDescent="0.2">
      <c r="A91" s="67"/>
      <c r="B91" s="131" t="s">
        <v>2030</v>
      </c>
      <c r="C91" s="103" t="s">
        <v>14</v>
      </c>
      <c r="D91" s="104">
        <v>860</v>
      </c>
    </row>
    <row r="92" spans="1:4" s="48" customFormat="1" x14ac:dyDescent="0.2">
      <c r="A92" s="67"/>
      <c r="B92" s="131" t="s">
        <v>726</v>
      </c>
      <c r="C92" s="103" t="s">
        <v>14</v>
      </c>
      <c r="D92" s="104">
        <v>1340</v>
      </c>
    </row>
    <row r="93" spans="1:4" s="48" customFormat="1" x14ac:dyDescent="0.2">
      <c r="A93" s="70"/>
      <c r="B93" s="137" t="s">
        <v>727</v>
      </c>
      <c r="C93" s="72" t="s">
        <v>14</v>
      </c>
      <c r="D93" s="73">
        <v>3450</v>
      </c>
    </row>
    <row r="94" spans="1:4" s="48" customFormat="1" x14ac:dyDescent="0.2">
      <c r="A94" s="67" t="s">
        <v>728</v>
      </c>
      <c r="B94" s="74" t="s">
        <v>729</v>
      </c>
      <c r="C94" s="68" t="s">
        <v>730</v>
      </c>
      <c r="D94" s="50">
        <v>770</v>
      </c>
    </row>
    <row r="95" spans="1:4" s="48" customFormat="1" x14ac:dyDescent="0.2">
      <c r="A95" s="67"/>
      <c r="B95" s="110" t="s">
        <v>731</v>
      </c>
      <c r="C95" s="72"/>
      <c r="D95" s="73"/>
    </row>
    <row r="96" spans="1:4" s="48" customFormat="1" x14ac:dyDescent="0.2">
      <c r="A96" s="67"/>
      <c r="B96" s="102" t="s">
        <v>2028</v>
      </c>
      <c r="C96" s="103" t="s">
        <v>14</v>
      </c>
      <c r="D96" s="104">
        <v>1230</v>
      </c>
    </row>
    <row r="97" spans="1:4" s="48" customFormat="1" x14ac:dyDescent="0.2">
      <c r="A97" s="70"/>
      <c r="B97" s="111" t="s">
        <v>732</v>
      </c>
      <c r="C97" s="72"/>
      <c r="D97" s="73"/>
    </row>
    <row r="98" spans="1:4" s="48" customFormat="1" x14ac:dyDescent="0.2">
      <c r="A98" s="75" t="s">
        <v>733</v>
      </c>
      <c r="B98" s="46" t="s">
        <v>734</v>
      </c>
      <c r="C98" s="68"/>
      <c r="D98" s="50"/>
    </row>
    <row r="99" spans="1:4" s="48" customFormat="1" x14ac:dyDescent="0.2">
      <c r="A99" s="67"/>
      <c r="B99" s="76" t="s">
        <v>2027</v>
      </c>
      <c r="C99" s="72" t="s">
        <v>735</v>
      </c>
      <c r="D99" s="73">
        <v>580</v>
      </c>
    </row>
    <row r="100" spans="1:4" s="48" customFormat="1" x14ac:dyDescent="0.2">
      <c r="A100" s="67"/>
      <c r="B100" s="133" t="s">
        <v>2031</v>
      </c>
      <c r="C100" s="72" t="s">
        <v>14</v>
      </c>
      <c r="D100" s="73">
        <v>740</v>
      </c>
    </row>
    <row r="101" spans="1:4" s="48" customFormat="1" x14ac:dyDescent="0.2">
      <c r="A101" s="67"/>
      <c r="B101" s="133" t="s">
        <v>736</v>
      </c>
      <c r="C101" s="72" t="s">
        <v>14</v>
      </c>
      <c r="D101" s="73">
        <v>1000</v>
      </c>
    </row>
    <row r="102" spans="1:4" s="48" customFormat="1" x14ac:dyDescent="0.2">
      <c r="A102" s="67"/>
      <c r="B102" s="131" t="s">
        <v>737</v>
      </c>
      <c r="C102" s="103" t="s">
        <v>14</v>
      </c>
      <c r="D102" s="104">
        <v>1310</v>
      </c>
    </row>
    <row r="103" spans="1:4" s="48" customFormat="1" x14ac:dyDescent="0.2">
      <c r="A103" s="67"/>
      <c r="B103" s="131" t="s">
        <v>738</v>
      </c>
      <c r="C103" s="103" t="s">
        <v>14</v>
      </c>
      <c r="D103" s="104">
        <v>1630</v>
      </c>
    </row>
    <row r="104" spans="1:4" s="48" customFormat="1" x14ac:dyDescent="0.2">
      <c r="A104" s="70"/>
      <c r="B104" s="131" t="s">
        <v>739</v>
      </c>
      <c r="C104" s="103" t="s">
        <v>14</v>
      </c>
      <c r="D104" s="104">
        <v>1890</v>
      </c>
    </row>
    <row r="105" spans="1:4" s="48" customFormat="1" x14ac:dyDescent="0.2">
      <c r="A105" s="113" t="s">
        <v>740</v>
      </c>
      <c r="B105" s="48" t="s">
        <v>741</v>
      </c>
      <c r="C105" s="47" t="s">
        <v>742</v>
      </c>
      <c r="D105" s="116">
        <v>260</v>
      </c>
    </row>
    <row r="106" spans="1:4" s="48" customFormat="1" x14ac:dyDescent="0.2">
      <c r="A106" s="67"/>
      <c r="B106" s="76" t="s">
        <v>743</v>
      </c>
      <c r="C106" s="71"/>
      <c r="D106" s="73"/>
    </row>
    <row r="107" spans="1:4" s="48" customFormat="1" x14ac:dyDescent="0.2">
      <c r="A107" s="114"/>
      <c r="B107" s="488" t="s">
        <v>744</v>
      </c>
      <c r="C107" s="489"/>
      <c r="D107" s="116"/>
    </row>
    <row r="108" spans="1:4" s="48" customFormat="1" x14ac:dyDescent="0.2">
      <c r="A108" s="115"/>
      <c r="B108" s="112" t="s">
        <v>745</v>
      </c>
      <c r="C108" s="77"/>
      <c r="D108" s="73"/>
    </row>
    <row r="109" spans="1:4" s="48" customFormat="1" x14ac:dyDescent="0.2">
      <c r="A109" s="76"/>
      <c r="B109" s="477"/>
      <c r="C109" s="77"/>
      <c r="D109" s="478"/>
    </row>
    <row r="110" spans="1:4" s="48" customFormat="1" x14ac:dyDescent="0.2">
      <c r="A110" s="501" t="s">
        <v>746</v>
      </c>
      <c r="B110" s="499"/>
      <c r="C110" s="499"/>
      <c r="D110" s="500"/>
    </row>
    <row r="111" spans="1:4" s="48" customFormat="1" x14ac:dyDescent="0.2">
      <c r="A111" s="113" t="s">
        <v>747</v>
      </c>
      <c r="B111" s="46" t="s">
        <v>748</v>
      </c>
      <c r="C111" s="79"/>
      <c r="D111" s="116"/>
    </row>
    <row r="112" spans="1:4" s="48" customFormat="1" x14ac:dyDescent="0.2">
      <c r="A112" s="67"/>
      <c r="B112" s="77" t="s">
        <v>2026</v>
      </c>
      <c r="C112" s="118" t="s">
        <v>749</v>
      </c>
      <c r="D112" s="73">
        <v>320</v>
      </c>
    </row>
    <row r="113" spans="1:4" s="48" customFormat="1" x14ac:dyDescent="0.2">
      <c r="A113" s="67"/>
      <c r="B113" s="137" t="s">
        <v>750</v>
      </c>
      <c r="C113" s="118" t="s">
        <v>14</v>
      </c>
      <c r="D113" s="73">
        <v>360</v>
      </c>
    </row>
    <row r="114" spans="1:4" s="48" customFormat="1" x14ac:dyDescent="0.2">
      <c r="A114" s="67"/>
      <c r="B114" s="137" t="s">
        <v>751</v>
      </c>
      <c r="C114" s="118" t="s">
        <v>14</v>
      </c>
      <c r="D114" s="73">
        <v>430</v>
      </c>
    </row>
    <row r="115" spans="1:4" s="48" customFormat="1" x14ac:dyDescent="0.2">
      <c r="A115" s="67"/>
      <c r="B115" s="137" t="s">
        <v>752</v>
      </c>
      <c r="C115" s="118" t="s">
        <v>14</v>
      </c>
      <c r="D115" s="73">
        <v>790</v>
      </c>
    </row>
    <row r="116" spans="1:4" s="48" customFormat="1" x14ac:dyDescent="0.2">
      <c r="A116" s="70"/>
      <c r="B116" s="137" t="s">
        <v>753</v>
      </c>
      <c r="C116" s="118"/>
      <c r="D116" s="73">
        <v>1000</v>
      </c>
    </row>
    <row r="117" spans="1:4" s="48" customFormat="1" x14ac:dyDescent="0.2">
      <c r="A117" s="113" t="s">
        <v>754</v>
      </c>
      <c r="B117" s="48" t="s">
        <v>755</v>
      </c>
      <c r="C117" s="47"/>
      <c r="D117" s="50"/>
    </row>
    <row r="118" spans="1:4" s="48" customFormat="1" x14ac:dyDescent="0.2">
      <c r="A118" s="67"/>
      <c r="B118" s="119" t="s">
        <v>2025</v>
      </c>
      <c r="C118" s="107" t="s">
        <v>599</v>
      </c>
      <c r="D118" s="104">
        <v>200</v>
      </c>
    </row>
    <row r="119" spans="1:4" s="48" customFormat="1" x14ac:dyDescent="0.2">
      <c r="A119" s="67"/>
      <c r="B119" s="131" t="s">
        <v>756</v>
      </c>
      <c r="C119" s="107" t="s">
        <v>14</v>
      </c>
      <c r="D119" s="104">
        <v>250</v>
      </c>
    </row>
    <row r="120" spans="1:4" s="48" customFormat="1" x14ac:dyDescent="0.2">
      <c r="A120" s="67"/>
      <c r="B120" s="131" t="s">
        <v>750</v>
      </c>
      <c r="C120" s="107" t="s">
        <v>14</v>
      </c>
      <c r="D120" s="104">
        <v>290</v>
      </c>
    </row>
    <row r="121" spans="1:4" s="48" customFormat="1" x14ac:dyDescent="0.2">
      <c r="A121" s="67"/>
      <c r="B121" s="131" t="s">
        <v>751</v>
      </c>
      <c r="C121" s="107" t="s">
        <v>14</v>
      </c>
      <c r="D121" s="104">
        <v>350</v>
      </c>
    </row>
    <row r="122" spans="1:4" s="48" customFormat="1" ht="17.25" customHeight="1" x14ac:dyDescent="0.2">
      <c r="A122" s="67"/>
      <c r="B122" s="131" t="s">
        <v>752</v>
      </c>
      <c r="C122" s="107" t="s">
        <v>14</v>
      </c>
      <c r="D122" s="104">
        <v>560</v>
      </c>
    </row>
    <row r="123" spans="1:4" s="48" customFormat="1" x14ac:dyDescent="0.2">
      <c r="A123" s="120"/>
      <c r="B123" s="131" t="s">
        <v>753</v>
      </c>
      <c r="C123" s="107" t="s">
        <v>14</v>
      </c>
      <c r="D123" s="104">
        <v>700</v>
      </c>
    </row>
    <row r="124" spans="1:4" s="48" customFormat="1" x14ac:dyDescent="0.2">
      <c r="A124" s="113" t="s">
        <v>757</v>
      </c>
      <c r="B124" s="48" t="s">
        <v>758</v>
      </c>
      <c r="C124" s="47" t="s">
        <v>599</v>
      </c>
      <c r="D124" s="50">
        <v>220</v>
      </c>
    </row>
    <row r="125" spans="1:4" s="48" customFormat="1" x14ac:dyDescent="0.2">
      <c r="A125" s="70"/>
      <c r="B125" s="77" t="s">
        <v>2024</v>
      </c>
      <c r="C125" s="118"/>
      <c r="D125" s="73"/>
    </row>
    <row r="126" spans="1:4" s="48" customFormat="1" x14ac:dyDescent="0.2">
      <c r="A126" s="113" t="s">
        <v>759</v>
      </c>
      <c r="B126" s="48" t="s">
        <v>2023</v>
      </c>
      <c r="C126" s="47" t="s">
        <v>760</v>
      </c>
      <c r="D126" s="50">
        <v>300</v>
      </c>
    </row>
    <row r="127" spans="1:4" s="48" customFormat="1" x14ac:dyDescent="0.2">
      <c r="A127" s="67"/>
      <c r="B127" s="117" t="s">
        <v>761</v>
      </c>
      <c r="C127" s="118" t="s">
        <v>14</v>
      </c>
      <c r="D127" s="73">
        <v>550</v>
      </c>
    </row>
    <row r="128" spans="1:4" s="48" customFormat="1" x14ac:dyDescent="0.2">
      <c r="A128" s="67"/>
      <c r="B128" s="131" t="s">
        <v>762</v>
      </c>
      <c r="C128" s="107" t="s">
        <v>14</v>
      </c>
      <c r="D128" s="104">
        <v>790</v>
      </c>
    </row>
    <row r="129" spans="1:4" s="48" customFormat="1" x14ac:dyDescent="0.2">
      <c r="A129" s="67"/>
      <c r="B129" s="131" t="s">
        <v>763</v>
      </c>
      <c r="C129" s="107" t="s">
        <v>14</v>
      </c>
      <c r="D129" s="104">
        <v>1220</v>
      </c>
    </row>
    <row r="130" spans="1:4" s="48" customFormat="1" x14ac:dyDescent="0.2">
      <c r="A130" s="70"/>
      <c r="B130" s="133" t="s">
        <v>764</v>
      </c>
      <c r="C130" s="118" t="s">
        <v>14</v>
      </c>
      <c r="D130" s="73">
        <v>1830</v>
      </c>
    </row>
    <row r="131" spans="1:4" s="48" customFormat="1" x14ac:dyDescent="0.2">
      <c r="A131" s="113" t="s">
        <v>765</v>
      </c>
      <c r="B131" s="46" t="s">
        <v>766</v>
      </c>
      <c r="C131" s="80" t="s">
        <v>768</v>
      </c>
      <c r="D131" s="50"/>
    </row>
    <row r="132" spans="1:4" s="48" customFormat="1" x14ac:dyDescent="0.2">
      <c r="A132" s="67"/>
      <c r="B132" s="136" t="s">
        <v>767</v>
      </c>
      <c r="C132" s="121" t="s">
        <v>769</v>
      </c>
      <c r="D132" s="73">
        <v>1360</v>
      </c>
    </row>
    <row r="133" spans="1:4" s="48" customFormat="1" x14ac:dyDescent="0.2">
      <c r="A133" s="67"/>
      <c r="B133" s="136" t="s">
        <v>761</v>
      </c>
      <c r="C133" s="118" t="s">
        <v>14</v>
      </c>
      <c r="D133" s="73">
        <v>2160</v>
      </c>
    </row>
    <row r="134" spans="1:4" s="48" customFormat="1" x14ac:dyDescent="0.2">
      <c r="A134" s="67"/>
      <c r="B134" s="137" t="s">
        <v>762</v>
      </c>
      <c r="C134" s="118" t="s">
        <v>14</v>
      </c>
      <c r="D134" s="73">
        <v>3500</v>
      </c>
    </row>
    <row r="135" spans="1:4" s="48" customFormat="1" x14ac:dyDescent="0.2">
      <c r="A135" s="67"/>
      <c r="B135" s="136" t="s">
        <v>763</v>
      </c>
      <c r="C135" s="118" t="s">
        <v>14</v>
      </c>
      <c r="D135" s="73">
        <v>4550</v>
      </c>
    </row>
    <row r="136" spans="1:4" s="48" customFormat="1" x14ac:dyDescent="0.2">
      <c r="A136" s="70"/>
      <c r="B136" s="137" t="s">
        <v>764</v>
      </c>
      <c r="C136" s="118" t="s">
        <v>14</v>
      </c>
      <c r="D136" s="73">
        <v>9300</v>
      </c>
    </row>
    <row r="137" spans="1:4" s="48" customFormat="1" x14ac:dyDescent="0.2">
      <c r="A137" s="113" t="s">
        <v>770</v>
      </c>
      <c r="B137" s="46" t="s">
        <v>771</v>
      </c>
      <c r="C137" s="47" t="s">
        <v>772</v>
      </c>
      <c r="D137" s="50">
        <v>1990</v>
      </c>
    </row>
    <row r="138" spans="1:4" s="48" customFormat="1" x14ac:dyDescent="0.2">
      <c r="A138" s="67"/>
      <c r="B138" s="76" t="s">
        <v>773</v>
      </c>
      <c r="C138" s="118"/>
      <c r="D138" s="73"/>
    </row>
    <row r="139" spans="1:4" s="48" customFormat="1" x14ac:dyDescent="0.2">
      <c r="A139" s="70"/>
      <c r="B139" s="109" t="s">
        <v>774</v>
      </c>
      <c r="C139" s="107" t="s">
        <v>14</v>
      </c>
      <c r="D139" s="104">
        <v>2950</v>
      </c>
    </row>
    <row r="140" spans="1:4" s="48" customFormat="1" x14ac:dyDescent="0.2">
      <c r="A140" s="113" t="s">
        <v>775</v>
      </c>
      <c r="B140" s="46" t="s">
        <v>776</v>
      </c>
      <c r="C140" s="47" t="s">
        <v>14</v>
      </c>
      <c r="D140" s="50">
        <v>1420</v>
      </c>
    </row>
    <row r="141" spans="1:4" s="48" customFormat="1" x14ac:dyDescent="0.2">
      <c r="A141" s="70"/>
      <c r="B141" s="76" t="s">
        <v>777</v>
      </c>
      <c r="C141" s="118"/>
      <c r="D141" s="73"/>
    </row>
    <row r="142" spans="1:4" s="48" customFormat="1" x14ac:dyDescent="0.2">
      <c r="A142" s="113" t="s">
        <v>778</v>
      </c>
      <c r="B142" s="46" t="s">
        <v>779</v>
      </c>
      <c r="C142" s="47"/>
      <c r="D142" s="50"/>
    </row>
    <row r="143" spans="1:4" s="48" customFormat="1" x14ac:dyDescent="0.2">
      <c r="A143" s="67"/>
      <c r="B143" s="76" t="s">
        <v>780</v>
      </c>
      <c r="C143" s="118"/>
      <c r="D143" s="73"/>
    </row>
    <row r="144" spans="1:4" s="48" customFormat="1" x14ac:dyDescent="0.2">
      <c r="A144" s="67"/>
      <c r="B144" s="131" t="s">
        <v>781</v>
      </c>
      <c r="C144" s="107" t="s">
        <v>772</v>
      </c>
      <c r="D144" s="104">
        <v>3880</v>
      </c>
    </row>
    <row r="145" spans="1:4" s="48" customFormat="1" x14ac:dyDescent="0.2">
      <c r="A145" s="70"/>
      <c r="B145" s="117" t="s">
        <v>782</v>
      </c>
      <c r="C145" s="118" t="s">
        <v>14</v>
      </c>
      <c r="D145" s="73"/>
    </row>
    <row r="146" spans="1:4" s="48" customFormat="1" x14ac:dyDescent="0.2">
      <c r="A146" s="113" t="s">
        <v>783</v>
      </c>
      <c r="B146" s="48" t="s">
        <v>784</v>
      </c>
      <c r="C146" s="47" t="s">
        <v>14</v>
      </c>
      <c r="D146" s="50">
        <v>2270</v>
      </c>
    </row>
    <row r="147" spans="1:4" s="48" customFormat="1" x14ac:dyDescent="0.2">
      <c r="A147" s="70"/>
      <c r="B147" s="76" t="s">
        <v>785</v>
      </c>
      <c r="C147" s="118"/>
      <c r="D147" s="73"/>
    </row>
    <row r="148" spans="1:4" s="48" customFormat="1" x14ac:dyDescent="0.2">
      <c r="A148" s="78" t="s">
        <v>786</v>
      </c>
      <c r="B148" s="119" t="s">
        <v>787</v>
      </c>
      <c r="C148" s="107" t="s">
        <v>14</v>
      </c>
      <c r="D148" s="104">
        <v>1570</v>
      </c>
    </row>
    <row r="149" spans="1:4" s="48" customFormat="1" x14ac:dyDescent="0.2">
      <c r="A149" s="113" t="s">
        <v>788</v>
      </c>
      <c r="B149" s="109" t="s">
        <v>2015</v>
      </c>
      <c r="C149" s="107" t="s">
        <v>749</v>
      </c>
      <c r="D149" s="104">
        <v>280</v>
      </c>
    </row>
    <row r="150" spans="1:4" s="48" customFormat="1" x14ac:dyDescent="0.2">
      <c r="A150" s="70"/>
      <c r="B150" s="133" t="s">
        <v>789</v>
      </c>
      <c r="C150" s="72" t="s">
        <v>599</v>
      </c>
      <c r="D150" s="73">
        <v>570</v>
      </c>
    </row>
    <row r="151" spans="1:4" s="48" customFormat="1" x14ac:dyDescent="0.2">
      <c r="A151" s="113" t="s">
        <v>790</v>
      </c>
      <c r="B151" s="109" t="s">
        <v>2014</v>
      </c>
      <c r="C151" s="103" t="s">
        <v>791</v>
      </c>
      <c r="D151" s="104">
        <v>980</v>
      </c>
    </row>
    <row r="152" spans="1:4" s="48" customFormat="1" x14ac:dyDescent="0.2">
      <c r="A152" s="67"/>
      <c r="B152" s="131" t="s">
        <v>792</v>
      </c>
      <c r="C152" s="103" t="s">
        <v>14</v>
      </c>
      <c r="D152" s="104">
        <v>1520</v>
      </c>
    </row>
    <row r="153" spans="1:4" s="48" customFormat="1" x14ac:dyDescent="0.2">
      <c r="A153" s="67"/>
      <c r="B153" s="131" t="s">
        <v>793</v>
      </c>
      <c r="C153" s="103" t="s">
        <v>14</v>
      </c>
      <c r="D153" s="104">
        <v>2100</v>
      </c>
    </row>
    <row r="154" spans="1:4" s="48" customFormat="1" x14ac:dyDescent="0.2">
      <c r="A154" s="67"/>
      <c r="B154" s="131" t="s">
        <v>794</v>
      </c>
      <c r="C154" s="103" t="s">
        <v>14</v>
      </c>
      <c r="D154" s="104">
        <v>2730</v>
      </c>
    </row>
    <row r="155" spans="1:4" s="48" customFormat="1" x14ac:dyDescent="0.2">
      <c r="A155" s="67"/>
      <c r="B155" s="131" t="s">
        <v>795</v>
      </c>
      <c r="C155" s="103" t="s">
        <v>14</v>
      </c>
      <c r="D155" s="104">
        <v>3260</v>
      </c>
    </row>
    <row r="156" spans="1:4" s="48" customFormat="1" x14ac:dyDescent="0.2">
      <c r="A156" s="67"/>
      <c r="B156" s="131" t="s">
        <v>796</v>
      </c>
      <c r="C156" s="107" t="s">
        <v>14</v>
      </c>
      <c r="D156" s="104">
        <v>4070</v>
      </c>
    </row>
    <row r="157" spans="1:4" s="48" customFormat="1" x14ac:dyDescent="0.2">
      <c r="A157" s="70"/>
      <c r="B157" s="131" t="s">
        <v>797</v>
      </c>
      <c r="C157" s="107" t="s">
        <v>14</v>
      </c>
      <c r="D157" s="104">
        <v>4730</v>
      </c>
    </row>
    <row r="158" spans="1:4" s="48" customFormat="1" x14ac:dyDescent="0.2">
      <c r="A158" s="113" t="s">
        <v>798</v>
      </c>
      <c r="B158" s="109" t="s">
        <v>2013</v>
      </c>
      <c r="C158" s="107" t="s">
        <v>791</v>
      </c>
      <c r="D158" s="104">
        <v>790</v>
      </c>
    </row>
    <row r="159" spans="1:4" s="48" customFormat="1" x14ac:dyDescent="0.2">
      <c r="A159" s="67"/>
      <c r="B159" s="131" t="s">
        <v>792</v>
      </c>
      <c r="C159" s="107" t="s">
        <v>14</v>
      </c>
      <c r="D159" s="104">
        <v>1050</v>
      </c>
    </row>
    <row r="160" spans="1:4" s="48" customFormat="1" x14ac:dyDescent="0.2">
      <c r="A160" s="67"/>
      <c r="B160" s="131" t="s">
        <v>799</v>
      </c>
      <c r="C160" s="107" t="s">
        <v>14</v>
      </c>
      <c r="D160" s="104">
        <v>1450</v>
      </c>
    </row>
    <row r="161" spans="1:4" s="48" customFormat="1" x14ac:dyDescent="0.2">
      <c r="A161" s="67"/>
      <c r="B161" s="131" t="s">
        <v>794</v>
      </c>
      <c r="C161" s="107" t="s">
        <v>14</v>
      </c>
      <c r="D161" s="104">
        <v>2000</v>
      </c>
    </row>
    <row r="162" spans="1:4" x14ac:dyDescent="0.2">
      <c r="A162" s="67"/>
      <c r="B162" s="132" t="s">
        <v>795</v>
      </c>
      <c r="C162" s="47" t="s">
        <v>14</v>
      </c>
      <c r="D162" s="50">
        <v>2890</v>
      </c>
    </row>
    <row r="163" spans="1:4" x14ac:dyDescent="0.2">
      <c r="A163" s="93" t="s">
        <v>800</v>
      </c>
      <c r="B163" s="59" t="s">
        <v>801</v>
      </c>
      <c r="C163" s="57" t="s">
        <v>139</v>
      </c>
      <c r="D163" s="58">
        <v>2450</v>
      </c>
    </row>
    <row r="164" spans="1:4" x14ac:dyDescent="0.2">
      <c r="A164" s="93" t="s">
        <v>802</v>
      </c>
      <c r="B164" s="59" t="s">
        <v>803</v>
      </c>
      <c r="C164" s="57" t="s">
        <v>804</v>
      </c>
      <c r="D164" s="58">
        <v>2840</v>
      </c>
    </row>
    <row r="165" spans="1:4" x14ac:dyDescent="0.2">
      <c r="A165" s="27" t="s">
        <v>805</v>
      </c>
      <c r="B165" s="11" t="s">
        <v>806</v>
      </c>
      <c r="C165" s="10" t="s">
        <v>807</v>
      </c>
      <c r="D165" s="39">
        <v>3980</v>
      </c>
    </row>
    <row r="166" spans="1:4" x14ac:dyDescent="0.2">
      <c r="A166" s="54" t="s">
        <v>808</v>
      </c>
      <c r="B166" s="95" t="s">
        <v>2004</v>
      </c>
      <c r="C166" s="124" t="s">
        <v>809</v>
      </c>
      <c r="D166" s="58">
        <v>1370</v>
      </c>
    </row>
    <row r="167" spans="1:4" x14ac:dyDescent="0.2">
      <c r="A167" s="55"/>
      <c r="B167" s="129" t="s">
        <v>2005</v>
      </c>
      <c r="C167" s="10" t="s">
        <v>14</v>
      </c>
      <c r="D167" s="39">
        <v>2040</v>
      </c>
    </row>
    <row r="168" spans="1:4" x14ac:dyDescent="0.2">
      <c r="A168" s="55"/>
      <c r="B168" s="129" t="s">
        <v>810</v>
      </c>
      <c r="C168" s="10" t="s">
        <v>14</v>
      </c>
      <c r="D168" s="39">
        <v>3280</v>
      </c>
    </row>
    <row r="169" spans="1:4" x14ac:dyDescent="0.2">
      <c r="A169" s="55"/>
      <c r="B169" s="129" t="s">
        <v>811</v>
      </c>
      <c r="C169" s="10" t="s">
        <v>14</v>
      </c>
      <c r="D169" s="39">
        <v>4090</v>
      </c>
    </row>
    <row r="170" spans="1:4" x14ac:dyDescent="0.2">
      <c r="A170" s="55"/>
      <c r="B170" s="129" t="s">
        <v>812</v>
      </c>
      <c r="C170" s="10" t="s">
        <v>14</v>
      </c>
      <c r="D170" s="39">
        <v>7180</v>
      </c>
    </row>
    <row r="171" spans="1:4" x14ac:dyDescent="0.2">
      <c r="A171" s="56"/>
      <c r="B171" s="129" t="s">
        <v>1413</v>
      </c>
      <c r="C171" s="10" t="s">
        <v>809</v>
      </c>
      <c r="D171" s="39">
        <v>8980</v>
      </c>
    </row>
    <row r="172" spans="1:4" x14ac:dyDescent="0.2">
      <c r="A172" s="55"/>
      <c r="B172" s="129"/>
      <c r="C172" s="10"/>
      <c r="D172" s="39"/>
    </row>
    <row r="173" spans="1:4" x14ac:dyDescent="0.2">
      <c r="A173" s="54" t="s">
        <v>813</v>
      </c>
      <c r="B173" s="14" t="s">
        <v>2012</v>
      </c>
      <c r="C173" s="10" t="s">
        <v>145</v>
      </c>
      <c r="D173" s="39">
        <v>2500</v>
      </c>
    </row>
    <row r="174" spans="1:4" ht="12" customHeight="1" x14ac:dyDescent="0.2">
      <c r="A174" s="55"/>
      <c r="B174" s="130" t="s">
        <v>2010</v>
      </c>
      <c r="C174" s="124" t="s">
        <v>14</v>
      </c>
      <c r="D174" s="58">
        <v>4320</v>
      </c>
    </row>
    <row r="175" spans="1:4" x14ac:dyDescent="0.2">
      <c r="A175" s="56"/>
      <c r="B175" s="129" t="s">
        <v>2011</v>
      </c>
      <c r="C175" s="10" t="s">
        <v>14</v>
      </c>
      <c r="D175" s="39">
        <v>7880</v>
      </c>
    </row>
    <row r="176" spans="1:4" x14ac:dyDescent="0.2">
      <c r="A176" s="54" t="s">
        <v>816</v>
      </c>
      <c r="B176" s="28" t="s">
        <v>817</v>
      </c>
      <c r="C176" s="51"/>
      <c r="D176" s="38"/>
    </row>
    <row r="177" spans="1:4" x14ac:dyDescent="0.2">
      <c r="A177" s="55"/>
      <c r="B177" s="129" t="s">
        <v>2009</v>
      </c>
      <c r="C177" s="10" t="s">
        <v>749</v>
      </c>
      <c r="D177" s="39">
        <v>890</v>
      </c>
    </row>
    <row r="178" spans="1:4" x14ac:dyDescent="0.2">
      <c r="A178" s="55"/>
      <c r="B178" s="27" t="s">
        <v>810</v>
      </c>
      <c r="C178" s="10" t="s">
        <v>14</v>
      </c>
      <c r="D178" s="39">
        <v>1150</v>
      </c>
    </row>
    <row r="179" spans="1:4" x14ac:dyDescent="0.2">
      <c r="A179" s="55"/>
      <c r="B179" s="27" t="s">
        <v>818</v>
      </c>
      <c r="C179" s="10" t="s">
        <v>14</v>
      </c>
      <c r="D179" s="39">
        <v>1400</v>
      </c>
    </row>
    <row r="180" spans="1:4" x14ac:dyDescent="0.2">
      <c r="A180" s="55"/>
      <c r="B180" s="27" t="s">
        <v>819</v>
      </c>
      <c r="C180" s="10" t="s">
        <v>14</v>
      </c>
      <c r="D180" s="39">
        <v>1680</v>
      </c>
    </row>
    <row r="181" spans="1:4" x14ac:dyDescent="0.2">
      <c r="A181" s="56"/>
      <c r="B181" s="27" t="s">
        <v>820</v>
      </c>
      <c r="C181" s="10"/>
      <c r="D181" s="39"/>
    </row>
    <row r="182" spans="1:4" x14ac:dyDescent="0.2">
      <c r="A182" s="54" t="s">
        <v>821</v>
      </c>
      <c r="B182" s="17" t="s">
        <v>822</v>
      </c>
      <c r="C182" s="9" t="s">
        <v>823</v>
      </c>
      <c r="D182" s="38">
        <v>280</v>
      </c>
    </row>
    <row r="183" spans="1:4" x14ac:dyDescent="0.2">
      <c r="A183" s="55"/>
      <c r="B183" s="125" t="s">
        <v>824</v>
      </c>
      <c r="C183" s="10"/>
      <c r="D183" s="39"/>
    </row>
    <row r="184" spans="1:4" x14ac:dyDescent="0.2">
      <c r="A184" s="56"/>
      <c r="B184" s="125" t="s">
        <v>825</v>
      </c>
      <c r="C184" s="10" t="s">
        <v>14</v>
      </c>
      <c r="D184" s="39">
        <v>1140</v>
      </c>
    </row>
    <row r="185" spans="1:4" x14ac:dyDescent="0.2">
      <c r="A185" s="54" t="s">
        <v>826</v>
      </c>
      <c r="B185" s="17" t="s">
        <v>827</v>
      </c>
      <c r="C185" s="9" t="s">
        <v>823</v>
      </c>
      <c r="D185" s="38">
        <v>210</v>
      </c>
    </row>
    <row r="186" spans="1:4" x14ac:dyDescent="0.2">
      <c r="A186" s="55"/>
      <c r="B186" s="125" t="s">
        <v>2016</v>
      </c>
      <c r="C186" s="10"/>
      <c r="D186" s="39"/>
    </row>
    <row r="187" spans="1:4" x14ac:dyDescent="0.2">
      <c r="A187" s="55"/>
      <c r="B187" s="123" t="s">
        <v>667</v>
      </c>
      <c r="C187" s="124" t="s">
        <v>14</v>
      </c>
      <c r="D187" s="58">
        <v>260</v>
      </c>
    </row>
    <row r="188" spans="1:4" x14ac:dyDescent="0.2">
      <c r="A188" s="55"/>
      <c r="B188" s="134" t="s">
        <v>828</v>
      </c>
      <c r="C188" s="124" t="s">
        <v>14</v>
      </c>
      <c r="D188" s="58">
        <v>390</v>
      </c>
    </row>
    <row r="189" spans="1:4" x14ac:dyDescent="0.2">
      <c r="A189" s="56"/>
      <c r="B189" s="129" t="s">
        <v>2006</v>
      </c>
      <c r="C189" s="10" t="s">
        <v>14</v>
      </c>
      <c r="D189" s="39">
        <v>790</v>
      </c>
    </row>
    <row r="190" spans="1:4" x14ac:dyDescent="0.2">
      <c r="A190" s="54" t="s">
        <v>829</v>
      </c>
      <c r="B190" s="1" t="s">
        <v>830</v>
      </c>
      <c r="C190" s="9" t="s">
        <v>823</v>
      </c>
      <c r="D190" s="38">
        <v>130</v>
      </c>
    </row>
    <row r="191" spans="1:4" x14ac:dyDescent="0.2">
      <c r="A191" s="55"/>
      <c r="B191" s="14" t="s">
        <v>831</v>
      </c>
      <c r="C191" s="10"/>
      <c r="D191" s="39"/>
    </row>
    <row r="192" spans="1:4" x14ac:dyDescent="0.2">
      <c r="A192" s="56"/>
      <c r="B192" s="1" t="s">
        <v>832</v>
      </c>
      <c r="C192" s="9"/>
      <c r="D192" s="38"/>
    </row>
    <row r="193" spans="1:4" x14ac:dyDescent="0.2">
      <c r="A193" s="93" t="s">
        <v>833</v>
      </c>
      <c r="B193" s="11" t="s">
        <v>834</v>
      </c>
      <c r="C193" s="10" t="s">
        <v>823</v>
      </c>
      <c r="D193" s="39">
        <v>1550</v>
      </c>
    </row>
    <row r="194" spans="1:4" x14ac:dyDescent="0.2">
      <c r="A194" s="93" t="s">
        <v>835</v>
      </c>
      <c r="B194" s="22" t="s">
        <v>836</v>
      </c>
      <c r="C194" s="124" t="s">
        <v>837</v>
      </c>
      <c r="D194" s="58">
        <v>1030</v>
      </c>
    </row>
    <row r="195" spans="1:4" x14ac:dyDescent="0.2">
      <c r="A195" s="54" t="s">
        <v>838</v>
      </c>
      <c r="B195" s="4" t="s">
        <v>2017</v>
      </c>
      <c r="C195" s="9" t="s">
        <v>839</v>
      </c>
      <c r="D195" s="38">
        <v>570</v>
      </c>
    </row>
    <row r="196" spans="1:4" x14ac:dyDescent="0.2">
      <c r="A196" s="56"/>
      <c r="B196" s="135" t="s">
        <v>840</v>
      </c>
      <c r="C196" s="10" t="s">
        <v>14</v>
      </c>
      <c r="D196" s="39">
        <v>790</v>
      </c>
    </row>
    <row r="197" spans="1:4" x14ac:dyDescent="0.2">
      <c r="A197" s="123" t="s">
        <v>841</v>
      </c>
      <c r="B197" s="22" t="s">
        <v>842</v>
      </c>
      <c r="C197" s="124" t="s">
        <v>809</v>
      </c>
      <c r="D197" s="58">
        <v>630</v>
      </c>
    </row>
    <row r="198" spans="1:4" x14ac:dyDescent="0.2">
      <c r="A198" s="123" t="s">
        <v>843</v>
      </c>
      <c r="B198" s="22" t="s">
        <v>844</v>
      </c>
      <c r="C198" s="57" t="s">
        <v>839</v>
      </c>
      <c r="D198" s="58">
        <v>530</v>
      </c>
    </row>
    <row r="199" spans="1:4" x14ac:dyDescent="0.2">
      <c r="A199" s="54" t="s">
        <v>845</v>
      </c>
      <c r="B199" s="21" t="s">
        <v>846</v>
      </c>
      <c r="C199" s="6" t="s">
        <v>847</v>
      </c>
      <c r="D199" s="38">
        <v>370</v>
      </c>
    </row>
    <row r="200" spans="1:4" x14ac:dyDescent="0.2">
      <c r="A200" s="56"/>
      <c r="B200" s="11" t="s">
        <v>848</v>
      </c>
      <c r="C200" s="7"/>
      <c r="D200" s="39"/>
    </row>
    <row r="201" spans="1:4" x14ac:dyDescent="0.2">
      <c r="A201" s="123" t="s">
        <v>849</v>
      </c>
      <c r="B201" s="22" t="s">
        <v>850</v>
      </c>
      <c r="C201" s="57" t="s">
        <v>851</v>
      </c>
      <c r="D201" s="58">
        <v>130</v>
      </c>
    </row>
    <row r="202" spans="1:4" x14ac:dyDescent="0.2">
      <c r="A202" s="12" t="s">
        <v>852</v>
      </c>
      <c r="B202" s="1" t="s">
        <v>853</v>
      </c>
      <c r="C202" s="6" t="s">
        <v>847</v>
      </c>
      <c r="D202" s="38">
        <v>260</v>
      </c>
    </row>
    <row r="203" spans="1:4" x14ac:dyDescent="0.2">
      <c r="A203" s="27"/>
      <c r="B203" s="11" t="s">
        <v>854</v>
      </c>
      <c r="C203" s="7"/>
      <c r="D203" s="39"/>
    </row>
    <row r="204" spans="1:4" ht="14.25" x14ac:dyDescent="0.2">
      <c r="A204" s="55" t="s">
        <v>855</v>
      </c>
      <c r="B204" s="1" t="s">
        <v>856</v>
      </c>
      <c r="C204" s="6" t="s">
        <v>857</v>
      </c>
      <c r="D204" s="38">
        <v>260</v>
      </c>
    </row>
    <row r="205" spans="1:4" x14ac:dyDescent="0.2">
      <c r="A205" s="55"/>
      <c r="B205" s="1" t="s">
        <v>858</v>
      </c>
      <c r="C205" s="6"/>
      <c r="D205" s="38"/>
    </row>
    <row r="206" spans="1:4" x14ac:dyDescent="0.2">
      <c r="A206" s="56"/>
      <c r="B206" s="14" t="s">
        <v>859</v>
      </c>
      <c r="C206" s="7"/>
      <c r="D206" s="39"/>
    </row>
    <row r="207" spans="1:4" ht="14.25" x14ac:dyDescent="0.2">
      <c r="A207" s="93" t="s">
        <v>860</v>
      </c>
      <c r="B207" s="22" t="s">
        <v>861</v>
      </c>
      <c r="C207" s="57" t="s">
        <v>857</v>
      </c>
      <c r="D207" s="58">
        <v>630</v>
      </c>
    </row>
    <row r="208" spans="1:4" ht="14.25" x14ac:dyDescent="0.2">
      <c r="A208" s="93" t="s">
        <v>862</v>
      </c>
      <c r="B208" s="22" t="s">
        <v>863</v>
      </c>
      <c r="C208" s="57" t="s">
        <v>864</v>
      </c>
      <c r="D208" s="58">
        <v>1130</v>
      </c>
    </row>
    <row r="209" spans="1:4" ht="14.25" x14ac:dyDescent="0.2">
      <c r="A209" s="93" t="s">
        <v>865</v>
      </c>
      <c r="B209" s="22" t="s">
        <v>866</v>
      </c>
      <c r="C209" s="57" t="s">
        <v>867</v>
      </c>
      <c r="D209" s="58">
        <v>330</v>
      </c>
    </row>
    <row r="210" spans="1:4" ht="14.25" x14ac:dyDescent="0.2">
      <c r="A210" s="93" t="s">
        <v>868</v>
      </c>
      <c r="B210" s="22" t="s">
        <v>869</v>
      </c>
      <c r="C210" s="57" t="s">
        <v>864</v>
      </c>
      <c r="D210" s="58">
        <v>470</v>
      </c>
    </row>
    <row r="211" spans="1:4" ht="14.25" x14ac:dyDescent="0.2">
      <c r="A211" s="93" t="s">
        <v>870</v>
      </c>
      <c r="B211" s="22" t="s">
        <v>871</v>
      </c>
      <c r="C211" s="57" t="s">
        <v>867</v>
      </c>
      <c r="D211" s="39">
        <v>90</v>
      </c>
    </row>
    <row r="212" spans="1:4" ht="14.25" x14ac:dyDescent="0.2">
      <c r="A212" s="93" t="s">
        <v>872</v>
      </c>
      <c r="B212" s="22" t="s">
        <v>873</v>
      </c>
      <c r="C212" s="57" t="s">
        <v>857</v>
      </c>
      <c r="D212" s="58">
        <v>80</v>
      </c>
    </row>
    <row r="213" spans="1:4" ht="14.25" x14ac:dyDescent="0.2">
      <c r="A213" s="56"/>
      <c r="B213" s="14" t="s">
        <v>874</v>
      </c>
      <c r="C213" s="7" t="s">
        <v>875</v>
      </c>
      <c r="D213" s="39">
        <v>90</v>
      </c>
    </row>
    <row r="214" spans="1:4" x14ac:dyDescent="0.2">
      <c r="A214" s="54" t="s">
        <v>876</v>
      </c>
      <c r="B214" s="1" t="s">
        <v>877</v>
      </c>
      <c r="C214" s="6" t="s">
        <v>573</v>
      </c>
      <c r="D214" s="38">
        <v>1990</v>
      </c>
    </row>
    <row r="215" spans="1:4" x14ac:dyDescent="0.2">
      <c r="A215" s="56"/>
      <c r="B215" s="14" t="s">
        <v>878</v>
      </c>
      <c r="C215" s="7"/>
      <c r="D215" s="39"/>
    </row>
    <row r="216" spans="1:4" x14ac:dyDescent="0.2">
      <c r="A216" s="54" t="s">
        <v>879</v>
      </c>
      <c r="B216" s="1" t="s">
        <v>877</v>
      </c>
      <c r="C216" s="6" t="s">
        <v>14</v>
      </c>
      <c r="D216" s="38">
        <v>7970</v>
      </c>
    </row>
    <row r="217" spans="1:4" s="4" customFormat="1" ht="19.5" customHeight="1" x14ac:dyDescent="0.2">
      <c r="A217" s="56"/>
      <c r="B217" s="14" t="s">
        <v>880</v>
      </c>
      <c r="C217" s="7"/>
      <c r="D217" s="39"/>
    </row>
    <row r="218" spans="1:4" s="4" customFormat="1" ht="19.5" customHeight="1" x14ac:dyDescent="0.2">
      <c r="A218" s="93" t="s">
        <v>2095</v>
      </c>
      <c r="B218" s="59" t="s">
        <v>2093</v>
      </c>
      <c r="C218" s="57" t="s">
        <v>14</v>
      </c>
      <c r="D218" s="58">
        <v>260</v>
      </c>
    </row>
    <row r="219" spans="1:4" ht="6.75" customHeight="1" x14ac:dyDescent="0.2">
      <c r="A219" s="494" t="s">
        <v>881</v>
      </c>
      <c r="B219" s="494"/>
      <c r="C219" s="494"/>
      <c r="D219" s="495"/>
    </row>
    <row r="220" spans="1:4" x14ac:dyDescent="0.2">
      <c r="A220" s="496"/>
      <c r="B220" s="496"/>
      <c r="C220" s="496"/>
      <c r="D220" s="497"/>
    </row>
    <row r="221" spans="1:4" x14ac:dyDescent="0.2">
      <c r="A221" s="54" t="s">
        <v>882</v>
      </c>
      <c r="B221" s="13" t="s">
        <v>2021</v>
      </c>
      <c r="C221" s="5" t="s">
        <v>145</v>
      </c>
      <c r="D221" s="38">
        <v>1570</v>
      </c>
    </row>
    <row r="222" spans="1:4" x14ac:dyDescent="0.2">
      <c r="A222" s="55"/>
      <c r="B222" s="129" t="s">
        <v>814</v>
      </c>
      <c r="C222" s="7" t="s">
        <v>14</v>
      </c>
      <c r="D222" s="39">
        <v>2730</v>
      </c>
    </row>
    <row r="223" spans="1:4" x14ac:dyDescent="0.2">
      <c r="A223" s="55"/>
      <c r="B223" s="129" t="s">
        <v>883</v>
      </c>
      <c r="C223" s="7" t="s">
        <v>14</v>
      </c>
      <c r="D223" s="39">
        <v>3370</v>
      </c>
    </row>
    <row r="224" spans="1:4" x14ac:dyDescent="0.2">
      <c r="A224" s="56"/>
      <c r="B224" s="129" t="s">
        <v>815</v>
      </c>
      <c r="C224" s="7" t="s">
        <v>14</v>
      </c>
      <c r="D224" s="39">
        <v>4200</v>
      </c>
    </row>
    <row r="225" spans="1:4" x14ac:dyDescent="0.2">
      <c r="A225" s="27" t="s">
        <v>884</v>
      </c>
      <c r="B225" s="11" t="s">
        <v>885</v>
      </c>
      <c r="C225" s="7" t="s">
        <v>886</v>
      </c>
      <c r="D225" s="39">
        <v>1640</v>
      </c>
    </row>
    <row r="226" spans="1:4" ht="16.149999999999999" customHeight="1" x14ac:dyDescent="0.2">
      <c r="A226" s="27" t="s">
        <v>887</v>
      </c>
      <c r="B226" s="11" t="s">
        <v>888</v>
      </c>
      <c r="C226" s="7" t="s">
        <v>14</v>
      </c>
      <c r="D226" s="39">
        <v>2960</v>
      </c>
    </row>
    <row r="227" spans="1:4" x14ac:dyDescent="0.2">
      <c r="A227" s="27" t="s">
        <v>889</v>
      </c>
      <c r="B227" s="11" t="s">
        <v>890</v>
      </c>
      <c r="C227" s="7" t="s">
        <v>886</v>
      </c>
      <c r="D227" s="39">
        <v>32510</v>
      </c>
    </row>
    <row r="228" spans="1:4" x14ac:dyDescent="0.2">
      <c r="A228" s="55" t="s">
        <v>891</v>
      </c>
      <c r="B228" s="122" t="s">
        <v>892</v>
      </c>
      <c r="C228" s="6" t="s">
        <v>507</v>
      </c>
      <c r="D228" s="38">
        <v>2390</v>
      </c>
    </row>
    <row r="229" spans="1:4" x14ac:dyDescent="0.2">
      <c r="A229" s="55"/>
      <c r="B229" s="14" t="s">
        <v>893</v>
      </c>
      <c r="C229" s="7"/>
      <c r="D229" s="39"/>
    </row>
    <row r="230" spans="1:4" x14ac:dyDescent="0.2">
      <c r="A230" s="56"/>
      <c r="B230" s="14" t="s">
        <v>2019</v>
      </c>
      <c r="C230" s="7" t="s">
        <v>14</v>
      </c>
      <c r="D230" s="39">
        <v>4790</v>
      </c>
    </row>
    <row r="231" spans="1:4" ht="16.149999999999999" customHeight="1" x14ac:dyDescent="0.2">
      <c r="A231" s="27" t="s">
        <v>894</v>
      </c>
      <c r="B231" s="11" t="s">
        <v>895</v>
      </c>
      <c r="C231" s="7" t="s">
        <v>338</v>
      </c>
      <c r="D231" s="39">
        <v>1570</v>
      </c>
    </row>
    <row r="232" spans="1:4" ht="15.6" customHeight="1" x14ac:dyDescent="0.2">
      <c r="A232" s="54" t="s">
        <v>896</v>
      </c>
      <c r="B232" s="4" t="s">
        <v>2020</v>
      </c>
      <c r="C232" s="6" t="s">
        <v>338</v>
      </c>
      <c r="D232" s="38">
        <v>1510</v>
      </c>
    </row>
    <row r="233" spans="1:4" ht="14.45" customHeight="1" x14ac:dyDescent="0.2">
      <c r="A233" s="56"/>
      <c r="B233" s="126" t="s">
        <v>2018</v>
      </c>
      <c r="C233" s="57" t="s">
        <v>14</v>
      </c>
      <c r="D233" s="39">
        <v>2630</v>
      </c>
    </row>
    <row r="234" spans="1:4" x14ac:dyDescent="0.2">
      <c r="A234" s="498" t="s">
        <v>897</v>
      </c>
      <c r="B234" s="499"/>
      <c r="C234" s="499"/>
      <c r="D234" s="500"/>
    </row>
    <row r="235" spans="1:4" x14ac:dyDescent="0.2">
      <c r="A235" s="54" t="s">
        <v>898</v>
      </c>
      <c r="B235" s="95" t="s">
        <v>899</v>
      </c>
      <c r="C235" s="57" t="s">
        <v>11</v>
      </c>
      <c r="D235" s="58">
        <v>1520</v>
      </c>
    </row>
    <row r="236" spans="1:4" x14ac:dyDescent="0.2">
      <c r="A236" s="54" t="s">
        <v>900</v>
      </c>
      <c r="B236" s="4" t="s">
        <v>901</v>
      </c>
      <c r="C236" s="6" t="s">
        <v>237</v>
      </c>
      <c r="D236" s="38">
        <v>2840</v>
      </c>
    </row>
    <row r="237" spans="1:4" x14ac:dyDescent="0.2">
      <c r="A237" s="56"/>
      <c r="B237" s="14" t="s">
        <v>902</v>
      </c>
      <c r="C237" s="7" t="s">
        <v>238</v>
      </c>
      <c r="D237" s="39"/>
    </row>
    <row r="238" spans="1:4" x14ac:dyDescent="0.2">
      <c r="A238" s="54" t="s">
        <v>903</v>
      </c>
      <c r="B238" s="4" t="s">
        <v>904</v>
      </c>
      <c r="C238" s="6" t="s">
        <v>14</v>
      </c>
      <c r="D238" s="38">
        <v>4640</v>
      </c>
    </row>
    <row r="239" spans="1:4" x14ac:dyDescent="0.2">
      <c r="A239" s="56"/>
      <c r="B239" s="14" t="s">
        <v>905</v>
      </c>
      <c r="C239" s="7"/>
      <c r="D239" s="39"/>
    </row>
    <row r="240" spans="1:4" x14ac:dyDescent="0.2">
      <c r="A240" s="54" t="s">
        <v>906</v>
      </c>
      <c r="B240" s="28" t="s">
        <v>907</v>
      </c>
      <c r="C240" s="6" t="s">
        <v>40</v>
      </c>
      <c r="D240" s="38">
        <v>3410</v>
      </c>
    </row>
    <row r="241" spans="1:4" x14ac:dyDescent="0.2">
      <c r="A241" s="56"/>
      <c r="B241" s="14" t="s">
        <v>908</v>
      </c>
      <c r="C241" s="7"/>
      <c r="D241" s="39"/>
    </row>
    <row r="242" spans="1:4" x14ac:dyDescent="0.2">
      <c r="A242" s="54" t="s">
        <v>909</v>
      </c>
      <c r="B242" s="28" t="s">
        <v>910</v>
      </c>
      <c r="C242" s="6" t="s">
        <v>14</v>
      </c>
      <c r="D242" s="38">
        <v>4550</v>
      </c>
    </row>
    <row r="243" spans="1:4" x14ac:dyDescent="0.2">
      <c r="A243" s="56"/>
      <c r="B243" s="14"/>
      <c r="C243" s="7"/>
      <c r="D243" s="39"/>
    </row>
    <row r="244" spans="1:4" x14ac:dyDescent="0.2">
      <c r="A244" s="54" t="s">
        <v>911</v>
      </c>
      <c r="B244" s="4" t="s">
        <v>912</v>
      </c>
      <c r="C244" s="6" t="s">
        <v>54</v>
      </c>
      <c r="D244" s="38">
        <v>1310</v>
      </c>
    </row>
    <row r="245" spans="1:4" x14ac:dyDescent="0.2">
      <c r="A245" s="56"/>
      <c r="B245" s="14" t="s">
        <v>913</v>
      </c>
      <c r="C245" s="7"/>
      <c r="D245" s="39"/>
    </row>
    <row r="246" spans="1:4" x14ac:dyDescent="0.2">
      <c r="A246" s="54" t="s">
        <v>914</v>
      </c>
      <c r="B246" s="4" t="s">
        <v>915</v>
      </c>
      <c r="C246" s="6" t="s">
        <v>163</v>
      </c>
      <c r="D246" s="38">
        <v>130</v>
      </c>
    </row>
    <row r="247" spans="1:4" x14ac:dyDescent="0.2">
      <c r="A247" s="55"/>
      <c r="B247" s="14" t="s">
        <v>2022</v>
      </c>
      <c r="C247" s="7"/>
      <c r="D247" s="39"/>
    </row>
    <row r="248" spans="1:4" x14ac:dyDescent="0.2">
      <c r="A248" s="55"/>
      <c r="B248" s="129" t="s">
        <v>916</v>
      </c>
      <c r="C248" s="7" t="s">
        <v>14</v>
      </c>
      <c r="D248" s="39">
        <v>180</v>
      </c>
    </row>
    <row r="249" spans="1:4" x14ac:dyDescent="0.2">
      <c r="A249" s="56"/>
      <c r="B249" s="95" t="s">
        <v>917</v>
      </c>
      <c r="C249" s="57"/>
      <c r="D249" s="58"/>
    </row>
    <row r="250" spans="1:4" x14ac:dyDescent="0.2">
      <c r="A250" s="93" t="s">
        <v>918</v>
      </c>
      <c r="B250" s="14" t="s">
        <v>919</v>
      </c>
      <c r="C250" s="7" t="s">
        <v>17</v>
      </c>
      <c r="D250" s="39">
        <v>1150</v>
      </c>
    </row>
    <row r="251" spans="1:4" x14ac:dyDescent="0.2">
      <c r="A251" s="54" t="s">
        <v>920</v>
      </c>
      <c r="B251" s="28" t="s">
        <v>921</v>
      </c>
      <c r="C251" s="6" t="s">
        <v>14</v>
      </c>
      <c r="D251" s="38">
        <v>1520</v>
      </c>
    </row>
    <row r="252" spans="1:4" x14ac:dyDescent="0.2">
      <c r="A252" s="56"/>
      <c r="B252" s="14" t="s">
        <v>922</v>
      </c>
      <c r="C252" s="7"/>
      <c r="D252" s="39"/>
    </row>
    <row r="253" spans="1:4" x14ac:dyDescent="0.2">
      <c r="A253" s="56" t="s">
        <v>923</v>
      </c>
      <c r="B253" s="14" t="s">
        <v>924</v>
      </c>
      <c r="C253" s="7" t="s">
        <v>14</v>
      </c>
      <c r="D253" s="39">
        <v>3680</v>
      </c>
    </row>
    <row r="254" spans="1:4" x14ac:dyDescent="0.2">
      <c r="A254" s="54"/>
      <c r="B254" s="14"/>
      <c r="C254" s="7"/>
      <c r="D254" s="39"/>
    </row>
    <row r="255" spans="1:4" x14ac:dyDescent="0.2">
      <c r="A255" s="54" t="s">
        <v>925</v>
      </c>
      <c r="B255" s="4" t="s">
        <v>926</v>
      </c>
      <c r="C255" s="6" t="s">
        <v>17</v>
      </c>
      <c r="D255" s="38">
        <v>2560</v>
      </c>
    </row>
    <row r="256" spans="1:4" x14ac:dyDescent="0.2">
      <c r="A256" s="56"/>
      <c r="B256" s="11" t="s">
        <v>927</v>
      </c>
      <c r="C256" s="7"/>
      <c r="D256" s="39"/>
    </row>
    <row r="257" spans="1:4" x14ac:dyDescent="0.2">
      <c r="A257" s="54" t="s">
        <v>928</v>
      </c>
      <c r="B257" s="4" t="s">
        <v>929</v>
      </c>
      <c r="C257" s="6" t="s">
        <v>14</v>
      </c>
      <c r="D257" s="38">
        <v>3680</v>
      </c>
    </row>
    <row r="258" spans="1:4" x14ac:dyDescent="0.2">
      <c r="A258" s="55"/>
      <c r="B258" s="4" t="s">
        <v>930</v>
      </c>
      <c r="C258" s="6"/>
      <c r="D258" s="38"/>
    </row>
    <row r="259" spans="1:4" x14ac:dyDescent="0.2">
      <c r="A259" s="55"/>
      <c r="B259" s="4" t="s">
        <v>931</v>
      </c>
      <c r="C259" s="6"/>
      <c r="D259" s="38"/>
    </row>
    <row r="260" spans="1:4" x14ac:dyDescent="0.2">
      <c r="A260" s="55"/>
      <c r="B260" s="4" t="s">
        <v>932</v>
      </c>
      <c r="C260" s="6"/>
      <c r="D260" s="38"/>
    </row>
    <row r="261" spans="1:4" x14ac:dyDescent="0.2">
      <c r="A261" s="56"/>
      <c r="B261" s="4" t="s">
        <v>933</v>
      </c>
      <c r="C261" s="6"/>
      <c r="D261" s="38"/>
    </row>
    <row r="262" spans="1:4" x14ac:dyDescent="0.2">
      <c r="A262" s="56" t="s">
        <v>934</v>
      </c>
      <c r="B262" s="59" t="s">
        <v>935</v>
      </c>
      <c r="C262" s="57" t="s">
        <v>14</v>
      </c>
      <c r="D262" s="58">
        <v>760</v>
      </c>
    </row>
    <row r="263" spans="1:4" x14ac:dyDescent="0.2">
      <c r="A263" s="93" t="s">
        <v>936</v>
      </c>
      <c r="B263" s="59" t="s">
        <v>937</v>
      </c>
      <c r="C263" s="57"/>
      <c r="D263" s="58">
        <v>700</v>
      </c>
    </row>
    <row r="264" spans="1:4" x14ac:dyDescent="0.2">
      <c r="A264" s="93" t="s">
        <v>938</v>
      </c>
      <c r="B264" s="59" t="s">
        <v>939</v>
      </c>
      <c r="C264" s="57" t="s">
        <v>20</v>
      </c>
      <c r="D264" s="58">
        <v>1050</v>
      </c>
    </row>
    <row r="265" spans="1:4" x14ac:dyDescent="0.2">
      <c r="A265" s="93" t="s">
        <v>940</v>
      </c>
      <c r="B265" s="59" t="s">
        <v>941</v>
      </c>
      <c r="C265" s="57" t="s">
        <v>14</v>
      </c>
      <c r="D265" s="58">
        <v>4320</v>
      </c>
    </row>
    <row r="266" spans="1:4" x14ac:dyDescent="0.2">
      <c r="A266" s="55" t="s">
        <v>942</v>
      </c>
      <c r="B266" s="4" t="s">
        <v>943</v>
      </c>
      <c r="C266" s="6" t="s">
        <v>14</v>
      </c>
      <c r="D266" s="38">
        <v>9100</v>
      </c>
    </row>
    <row r="267" spans="1:4" x14ac:dyDescent="0.2">
      <c r="A267" s="56"/>
      <c r="B267" s="11"/>
      <c r="C267" s="7"/>
      <c r="D267" s="39"/>
    </row>
    <row r="268" spans="1:4" x14ac:dyDescent="0.2">
      <c r="A268" s="55" t="s">
        <v>944</v>
      </c>
      <c r="B268" s="28" t="s">
        <v>945</v>
      </c>
      <c r="C268" s="6"/>
      <c r="D268" s="38">
        <v>3180</v>
      </c>
    </row>
    <row r="269" spans="1:4" x14ac:dyDescent="0.2">
      <c r="A269" s="56"/>
      <c r="B269" s="14" t="s">
        <v>946</v>
      </c>
      <c r="C269" s="7" t="s">
        <v>14</v>
      </c>
      <c r="D269" s="39"/>
    </row>
    <row r="270" spans="1:4" x14ac:dyDescent="0.2">
      <c r="A270" s="55" t="s">
        <v>947</v>
      </c>
      <c r="B270" s="4" t="s">
        <v>948</v>
      </c>
      <c r="C270" s="6" t="s">
        <v>949</v>
      </c>
      <c r="D270" s="38">
        <v>12600</v>
      </c>
    </row>
    <row r="271" spans="1:4" x14ac:dyDescent="0.2">
      <c r="A271" s="56"/>
      <c r="B271" s="14" t="s">
        <v>950</v>
      </c>
      <c r="C271" s="6"/>
      <c r="D271" s="38"/>
    </row>
    <row r="272" spans="1:4" x14ac:dyDescent="0.2">
      <c r="A272" s="55" t="s">
        <v>951</v>
      </c>
      <c r="B272" s="4" t="s">
        <v>952</v>
      </c>
      <c r="C272" s="5" t="s">
        <v>11</v>
      </c>
      <c r="D272" s="92">
        <v>1890</v>
      </c>
    </row>
    <row r="273" spans="1:4" x14ac:dyDescent="0.2">
      <c r="A273" s="55"/>
      <c r="B273" s="4" t="s">
        <v>953</v>
      </c>
      <c r="C273" s="6"/>
      <c r="D273" s="38"/>
    </row>
    <row r="274" spans="1:4" x14ac:dyDescent="0.2">
      <c r="A274" s="56"/>
      <c r="B274" s="11" t="s">
        <v>954</v>
      </c>
      <c r="C274" s="7"/>
      <c r="D274" s="39"/>
    </row>
    <row r="275" spans="1:4" x14ac:dyDescent="0.2">
      <c r="A275" s="93" t="s">
        <v>955</v>
      </c>
      <c r="B275" s="4" t="s">
        <v>956</v>
      </c>
      <c r="C275" s="6" t="s">
        <v>237</v>
      </c>
      <c r="D275" s="38">
        <v>3410</v>
      </c>
    </row>
    <row r="276" spans="1:4" x14ac:dyDescent="0.2">
      <c r="A276" s="93"/>
      <c r="B276" s="4" t="s">
        <v>957</v>
      </c>
      <c r="C276" s="6" t="s">
        <v>238</v>
      </c>
      <c r="D276" s="38"/>
    </row>
    <row r="277" spans="1:4" x14ac:dyDescent="0.2">
      <c r="A277" s="93" t="s">
        <v>958</v>
      </c>
      <c r="B277" s="14" t="s">
        <v>959</v>
      </c>
      <c r="C277" s="7" t="s">
        <v>14</v>
      </c>
      <c r="D277" s="39">
        <v>920</v>
      </c>
    </row>
    <row r="278" spans="1:4" x14ac:dyDescent="0.2">
      <c r="A278" s="93" t="s">
        <v>960</v>
      </c>
      <c r="B278" s="4" t="s">
        <v>961</v>
      </c>
      <c r="C278" s="6" t="s">
        <v>54</v>
      </c>
      <c r="D278" s="38">
        <v>1700</v>
      </c>
    </row>
    <row r="279" spans="1:4" x14ac:dyDescent="0.2">
      <c r="A279" s="93"/>
      <c r="B279" s="14" t="s">
        <v>962</v>
      </c>
      <c r="C279" s="7"/>
      <c r="D279" s="39"/>
    </row>
    <row r="280" spans="1:4" x14ac:dyDescent="0.2">
      <c r="A280" s="504" t="s">
        <v>963</v>
      </c>
      <c r="B280" s="4" t="s">
        <v>964</v>
      </c>
      <c r="C280" s="6" t="s">
        <v>40</v>
      </c>
      <c r="D280" s="38">
        <v>4550</v>
      </c>
    </row>
    <row r="281" spans="1:4" x14ac:dyDescent="0.2">
      <c r="A281" s="492"/>
      <c r="B281" s="14" t="s">
        <v>965</v>
      </c>
      <c r="C281" s="7"/>
      <c r="D281" s="39"/>
    </row>
    <row r="282" spans="1:4" x14ac:dyDescent="0.2">
      <c r="A282" s="54" t="s">
        <v>966</v>
      </c>
      <c r="B282" s="11" t="s">
        <v>967</v>
      </c>
      <c r="C282" s="7" t="s">
        <v>809</v>
      </c>
      <c r="D282" s="39">
        <v>2260</v>
      </c>
    </row>
    <row r="283" spans="1:4" x14ac:dyDescent="0.2">
      <c r="A283" s="54" t="s">
        <v>968</v>
      </c>
      <c r="B283" s="4" t="s">
        <v>969</v>
      </c>
      <c r="C283" s="6" t="s">
        <v>11</v>
      </c>
      <c r="D283" s="38">
        <v>530</v>
      </c>
    </row>
    <row r="284" spans="1:4" x14ac:dyDescent="0.2">
      <c r="A284" s="56"/>
      <c r="B284" s="11" t="s">
        <v>970</v>
      </c>
      <c r="C284" s="7" t="s">
        <v>14</v>
      </c>
      <c r="D284" s="39">
        <v>1050</v>
      </c>
    </row>
    <row r="285" spans="1:4" x14ac:dyDescent="0.2">
      <c r="A285" s="93" t="s">
        <v>971</v>
      </c>
      <c r="B285" s="59" t="s">
        <v>119</v>
      </c>
      <c r="C285" s="57" t="s">
        <v>14</v>
      </c>
      <c r="D285" s="58">
        <v>500</v>
      </c>
    </row>
    <row r="286" spans="1:4" x14ac:dyDescent="0.2">
      <c r="A286" s="93" t="s">
        <v>972</v>
      </c>
      <c r="B286" s="59" t="s">
        <v>240</v>
      </c>
      <c r="C286" s="57" t="s">
        <v>20</v>
      </c>
      <c r="D286" s="58">
        <v>630</v>
      </c>
    </row>
    <row r="287" spans="1:4" x14ac:dyDescent="0.2">
      <c r="A287" s="93" t="s">
        <v>973</v>
      </c>
      <c r="B287" s="59" t="s">
        <v>974</v>
      </c>
      <c r="C287" s="57" t="s">
        <v>54</v>
      </c>
      <c r="D287" s="58">
        <v>520</v>
      </c>
    </row>
    <row r="288" spans="1:4" x14ac:dyDescent="0.2">
      <c r="A288" s="93" t="s">
        <v>975</v>
      </c>
      <c r="B288" s="59" t="s">
        <v>976</v>
      </c>
      <c r="C288" s="57" t="s">
        <v>40</v>
      </c>
      <c r="D288" s="58">
        <v>1470</v>
      </c>
    </row>
    <row r="289" spans="1:4" x14ac:dyDescent="0.2">
      <c r="A289" s="93" t="s">
        <v>977</v>
      </c>
      <c r="B289" s="59" t="s">
        <v>978</v>
      </c>
      <c r="C289" s="57" t="s">
        <v>69</v>
      </c>
      <c r="D289" s="58">
        <v>520</v>
      </c>
    </row>
    <row r="290" spans="1:4" x14ac:dyDescent="0.2">
      <c r="A290" s="94" t="s">
        <v>979</v>
      </c>
      <c r="B290" s="59" t="s">
        <v>980</v>
      </c>
      <c r="C290" s="57" t="s">
        <v>69</v>
      </c>
      <c r="D290" s="58">
        <v>440</v>
      </c>
    </row>
    <row r="291" spans="1:4" x14ac:dyDescent="0.2">
      <c r="A291" s="93" t="s">
        <v>981</v>
      </c>
      <c r="B291" s="4" t="s">
        <v>982</v>
      </c>
      <c r="C291" s="6" t="s">
        <v>69</v>
      </c>
      <c r="D291" s="38">
        <v>760</v>
      </c>
    </row>
    <row r="292" spans="1:4" x14ac:dyDescent="0.2">
      <c r="A292" s="54" t="s">
        <v>983</v>
      </c>
      <c r="B292" s="13" t="s">
        <v>984</v>
      </c>
      <c r="C292" s="5" t="s">
        <v>985</v>
      </c>
      <c r="D292" s="92">
        <v>1130</v>
      </c>
    </row>
    <row r="293" spans="1:4" x14ac:dyDescent="0.2">
      <c r="A293" s="56"/>
      <c r="B293" s="4"/>
      <c r="C293" s="6"/>
      <c r="D293" s="38"/>
    </row>
    <row r="294" spans="1:4" x14ac:dyDescent="0.2">
      <c r="A294" s="54" t="s">
        <v>986</v>
      </c>
      <c r="B294" s="13" t="s">
        <v>987</v>
      </c>
      <c r="C294" s="5" t="s">
        <v>573</v>
      </c>
      <c r="D294" s="92">
        <v>920</v>
      </c>
    </row>
    <row r="295" spans="1:4" x14ac:dyDescent="0.2">
      <c r="A295" s="55"/>
      <c r="B295" s="4" t="s">
        <v>988</v>
      </c>
      <c r="C295" s="6"/>
      <c r="D295" s="38"/>
    </row>
    <row r="296" spans="1:4" x14ac:dyDescent="0.2">
      <c r="A296" s="56"/>
      <c r="B296" s="4" t="s">
        <v>989</v>
      </c>
      <c r="C296" s="6"/>
      <c r="D296" s="38"/>
    </row>
    <row r="297" spans="1:4" x14ac:dyDescent="0.2">
      <c r="A297" s="56" t="s">
        <v>990</v>
      </c>
      <c r="B297" s="13" t="s">
        <v>991</v>
      </c>
      <c r="C297" s="16" t="s">
        <v>69</v>
      </c>
      <c r="D297" s="92">
        <v>1390</v>
      </c>
    </row>
    <row r="298" spans="1:4" ht="19.5" customHeight="1" x14ac:dyDescent="0.2">
      <c r="A298" s="93"/>
      <c r="B298" s="14" t="s">
        <v>992</v>
      </c>
      <c r="C298" s="7"/>
      <c r="D298" s="39"/>
    </row>
    <row r="299" spans="1:4" ht="21.6" customHeight="1" x14ac:dyDescent="0.2">
      <c r="A299" s="484" t="s">
        <v>993</v>
      </c>
      <c r="B299" s="485"/>
      <c r="C299" s="486"/>
      <c r="D299" s="128"/>
    </row>
    <row r="300" spans="1:4" x14ac:dyDescent="0.2">
      <c r="A300" s="89" t="s">
        <v>994</v>
      </c>
      <c r="B300" s="90" t="s">
        <v>995</v>
      </c>
      <c r="C300" s="91" t="s">
        <v>996</v>
      </c>
      <c r="D300" s="39">
        <v>1200</v>
      </c>
    </row>
    <row r="301" spans="1:4" x14ac:dyDescent="0.2">
      <c r="A301" s="81"/>
      <c r="B301" s="82"/>
      <c r="C301" s="83"/>
      <c r="D301" s="58"/>
    </row>
    <row r="302" spans="1:4" x14ac:dyDescent="0.2">
      <c r="A302" s="81" t="s">
        <v>997</v>
      </c>
      <c r="B302" s="82" t="s">
        <v>998</v>
      </c>
      <c r="C302" s="83" t="s">
        <v>996</v>
      </c>
      <c r="D302" s="58">
        <v>1790</v>
      </c>
    </row>
    <row r="303" spans="1:4" x14ac:dyDescent="0.2">
      <c r="A303" s="81"/>
      <c r="B303" s="82"/>
      <c r="C303" s="83"/>
      <c r="D303" s="58"/>
    </row>
    <row r="304" spans="1:4" x14ac:dyDescent="0.2">
      <c r="A304" s="81" t="s">
        <v>999</v>
      </c>
      <c r="B304" s="82" t="s">
        <v>1000</v>
      </c>
      <c r="C304" s="83" t="s">
        <v>1001</v>
      </c>
      <c r="D304" s="58">
        <v>520</v>
      </c>
    </row>
    <row r="305" spans="1:4" x14ac:dyDescent="0.2">
      <c r="A305" s="81"/>
      <c r="B305" s="82"/>
      <c r="C305" s="83"/>
      <c r="D305" s="58"/>
    </row>
    <row r="306" spans="1:4" x14ac:dyDescent="0.2">
      <c r="A306" s="81" t="s">
        <v>1002</v>
      </c>
      <c r="B306" s="82" t="s">
        <v>1003</v>
      </c>
      <c r="C306" s="83" t="s">
        <v>1004</v>
      </c>
      <c r="D306" s="58">
        <v>260</v>
      </c>
    </row>
    <row r="307" spans="1:4" x14ac:dyDescent="0.2">
      <c r="A307" s="81"/>
      <c r="B307" s="82"/>
      <c r="C307" s="83"/>
      <c r="D307" s="58"/>
    </row>
    <row r="308" spans="1:4" x14ac:dyDescent="0.2">
      <c r="A308" s="81" t="s">
        <v>1005</v>
      </c>
      <c r="B308" s="82" t="s">
        <v>1006</v>
      </c>
      <c r="C308" s="83" t="s">
        <v>823</v>
      </c>
      <c r="D308" s="58">
        <v>520</v>
      </c>
    </row>
    <row r="309" spans="1:4" x14ac:dyDescent="0.2">
      <c r="A309" s="59"/>
      <c r="B309" s="59"/>
      <c r="C309" s="59"/>
      <c r="D309" s="58"/>
    </row>
    <row r="310" spans="1:4" x14ac:dyDescent="0.2">
      <c r="A310" s="81" t="s">
        <v>1007</v>
      </c>
      <c r="B310" s="82" t="s">
        <v>1008</v>
      </c>
      <c r="C310" s="83" t="s">
        <v>823</v>
      </c>
      <c r="D310" s="58">
        <v>100</v>
      </c>
    </row>
    <row r="311" spans="1:4" x14ac:dyDescent="0.2">
      <c r="A311" s="81"/>
      <c r="B311" s="82"/>
      <c r="C311" s="83"/>
      <c r="D311" s="58"/>
    </row>
    <row r="312" spans="1:4" x14ac:dyDescent="0.2">
      <c r="A312" s="81" t="s">
        <v>1009</v>
      </c>
      <c r="B312" s="82" t="s">
        <v>1010</v>
      </c>
      <c r="C312" s="83" t="s">
        <v>1011</v>
      </c>
      <c r="D312" s="58">
        <v>520</v>
      </c>
    </row>
    <row r="313" spans="1:4" x14ac:dyDescent="0.2">
      <c r="A313" s="81"/>
      <c r="B313" s="82"/>
      <c r="C313" s="83"/>
      <c r="D313" s="58"/>
    </row>
    <row r="314" spans="1:4" x14ac:dyDescent="0.2">
      <c r="A314" s="81" t="s">
        <v>1012</v>
      </c>
      <c r="B314" s="82" t="s">
        <v>1013</v>
      </c>
      <c r="C314" s="83" t="s">
        <v>1014</v>
      </c>
      <c r="D314" s="58">
        <v>260</v>
      </c>
    </row>
    <row r="315" spans="1:4" ht="25.5" x14ac:dyDescent="0.2">
      <c r="A315" s="81" t="s">
        <v>1015</v>
      </c>
      <c r="B315" s="82" t="s">
        <v>1016</v>
      </c>
      <c r="C315" s="83" t="s">
        <v>1014</v>
      </c>
      <c r="D315" s="58">
        <v>1450</v>
      </c>
    </row>
    <row r="316" spans="1:4" x14ac:dyDescent="0.2">
      <c r="A316" s="81"/>
      <c r="B316" s="82"/>
      <c r="C316" s="83"/>
      <c r="D316" s="58"/>
    </row>
    <row r="317" spans="1:4" ht="25.5" x14ac:dyDescent="0.2">
      <c r="A317" s="84" t="s">
        <v>1017</v>
      </c>
      <c r="B317" s="85" t="s">
        <v>1018</v>
      </c>
      <c r="C317" s="86" t="s">
        <v>1014</v>
      </c>
      <c r="D317" s="58">
        <v>1450</v>
      </c>
    </row>
    <row r="318" spans="1:4" x14ac:dyDescent="0.2">
      <c r="A318" s="81"/>
      <c r="B318" s="82"/>
      <c r="C318" s="83"/>
      <c r="D318" s="58"/>
    </row>
    <row r="319" spans="1:4" x14ac:dyDescent="0.2">
      <c r="A319" s="81" t="s">
        <v>1019</v>
      </c>
      <c r="B319" s="82" t="s">
        <v>1020</v>
      </c>
      <c r="C319" s="83" t="s">
        <v>1014</v>
      </c>
      <c r="D319" s="58">
        <v>2160</v>
      </c>
    </row>
    <row r="320" spans="1:4" x14ac:dyDescent="0.2">
      <c r="A320" s="81"/>
      <c r="B320" s="82"/>
      <c r="C320" s="83"/>
      <c r="D320" s="58"/>
    </row>
    <row r="321" spans="1:4" x14ac:dyDescent="0.2">
      <c r="A321" s="81" t="s">
        <v>1021</v>
      </c>
      <c r="B321" s="82" t="s">
        <v>1022</v>
      </c>
      <c r="C321" s="83" t="s">
        <v>1014</v>
      </c>
      <c r="D321" s="58">
        <v>2500</v>
      </c>
    </row>
    <row r="322" spans="1:4" x14ac:dyDescent="0.2">
      <c r="A322" s="81"/>
      <c r="B322" s="82"/>
      <c r="C322" s="83"/>
      <c r="D322" s="58"/>
    </row>
    <row r="323" spans="1:4" x14ac:dyDescent="0.2">
      <c r="A323" s="81" t="s">
        <v>1023</v>
      </c>
      <c r="B323" s="82" t="s">
        <v>1024</v>
      </c>
      <c r="C323" s="83" t="s">
        <v>1014</v>
      </c>
      <c r="D323" s="58">
        <v>2500</v>
      </c>
    </row>
    <row r="324" spans="1:4" x14ac:dyDescent="0.2">
      <c r="A324" s="81"/>
      <c r="B324" s="82"/>
      <c r="C324" s="83"/>
      <c r="D324" s="58"/>
    </row>
    <row r="325" spans="1:4" x14ac:dyDescent="0.2">
      <c r="A325" s="81" t="s">
        <v>1025</v>
      </c>
      <c r="B325" s="82" t="s">
        <v>1020</v>
      </c>
      <c r="C325" s="83" t="s">
        <v>1014</v>
      </c>
      <c r="D325" s="58">
        <v>4650</v>
      </c>
    </row>
    <row r="326" spans="1:4" x14ac:dyDescent="0.2">
      <c r="A326" s="87"/>
      <c r="B326" s="82"/>
      <c r="C326" s="83"/>
      <c r="D326" s="58"/>
    </row>
    <row r="327" spans="1:4" x14ac:dyDescent="0.2">
      <c r="A327" s="81" t="s">
        <v>1026</v>
      </c>
      <c r="B327" s="82" t="s">
        <v>1027</v>
      </c>
      <c r="C327" s="83" t="s">
        <v>228</v>
      </c>
      <c r="D327" s="58">
        <v>2450</v>
      </c>
    </row>
    <row r="328" spans="1:4" x14ac:dyDescent="0.2">
      <c r="A328" s="81"/>
      <c r="B328" s="82"/>
      <c r="C328" s="83"/>
      <c r="D328" s="58"/>
    </row>
    <row r="329" spans="1:4" x14ac:dyDescent="0.2">
      <c r="A329" s="81" t="s">
        <v>1028</v>
      </c>
      <c r="B329" s="82" t="s">
        <v>1029</v>
      </c>
      <c r="C329" s="83" t="s">
        <v>1030</v>
      </c>
      <c r="D329" s="58">
        <v>2450</v>
      </c>
    </row>
    <row r="330" spans="1:4" x14ac:dyDescent="0.2">
      <c r="A330" s="87"/>
      <c r="B330" s="82"/>
      <c r="C330" s="83"/>
      <c r="D330" s="58"/>
    </row>
    <row r="331" spans="1:4" x14ac:dyDescent="0.2">
      <c r="A331" s="81" t="s">
        <v>1031</v>
      </c>
      <c r="B331" s="88" t="s">
        <v>1032</v>
      </c>
      <c r="C331" s="83" t="s">
        <v>1030</v>
      </c>
      <c r="D331" s="58">
        <v>710</v>
      </c>
    </row>
    <row r="332" spans="1:4" x14ac:dyDescent="0.2">
      <c r="A332" s="81"/>
      <c r="B332" s="88"/>
      <c r="C332" s="83"/>
      <c r="D332" s="58"/>
    </row>
    <row r="333" spans="1:4" x14ac:dyDescent="0.2">
      <c r="A333" s="81" t="s">
        <v>1033</v>
      </c>
      <c r="B333" s="82" t="s">
        <v>1034</v>
      </c>
      <c r="C333" s="83" t="s">
        <v>1030</v>
      </c>
      <c r="D333" s="58">
        <v>1190</v>
      </c>
    </row>
    <row r="334" spans="1:4" x14ac:dyDescent="0.2">
      <c r="A334" s="81"/>
      <c r="B334" s="82"/>
      <c r="C334" s="83"/>
      <c r="D334" s="58"/>
    </row>
    <row r="335" spans="1:4" x14ac:dyDescent="0.2">
      <c r="A335" s="81" t="s">
        <v>1035</v>
      </c>
      <c r="B335" s="82" t="s">
        <v>1036</v>
      </c>
      <c r="C335" s="83" t="s">
        <v>1037</v>
      </c>
      <c r="D335" s="58">
        <v>400</v>
      </c>
    </row>
    <row r="336" spans="1:4" s="24" customFormat="1" x14ac:dyDescent="0.2">
      <c r="A336" s="20"/>
      <c r="B336" s="20"/>
      <c r="C336" s="20"/>
      <c r="D336" s="36"/>
    </row>
    <row r="337" spans="1:4" s="24" customFormat="1" ht="3" customHeight="1" x14ac:dyDescent="0.2">
      <c r="A337" s="23"/>
      <c r="D337" s="37"/>
    </row>
    <row r="338" spans="1:4" customFormat="1" ht="21" customHeight="1" x14ac:dyDescent="0.2">
      <c r="A338" t="s">
        <v>2151</v>
      </c>
      <c r="B338" s="196" t="s">
        <v>2152</v>
      </c>
      <c r="C338" s="479" t="s">
        <v>2153</v>
      </c>
      <c r="D338" s="480"/>
    </row>
    <row r="339" spans="1:4" x14ac:dyDescent="0.2">
      <c r="A339" s="24"/>
      <c r="B339" s="24"/>
      <c r="C339" s="24"/>
      <c r="D339" s="37"/>
    </row>
  </sheetData>
  <mergeCells count="13">
    <mergeCell ref="C338:D338"/>
    <mergeCell ref="C13:C15"/>
    <mergeCell ref="A299:C299"/>
    <mergeCell ref="A6:C6"/>
    <mergeCell ref="B107:C107"/>
    <mergeCell ref="A63:A70"/>
    <mergeCell ref="A71:A76"/>
    <mergeCell ref="A219:D220"/>
    <mergeCell ref="A234:D234"/>
    <mergeCell ref="A110:D110"/>
    <mergeCell ref="A12:D12"/>
    <mergeCell ref="A280:A281"/>
    <mergeCell ref="D13:D15"/>
  </mergeCells>
  <printOptions horizontalCentered="1"/>
  <pageMargins left="0.51181102362204722" right="0.27559055118110237" top="0.51181102362204722" bottom="0.51181102362204722" header="0.15748031496062992" footer="0.23622047244094491"/>
  <pageSetup paperSize="9" fitToHeight="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D181"/>
  <sheetViews>
    <sheetView topLeftCell="A46" zoomScale="130" zoomScaleNormal="130" zoomScaleSheetLayoutView="100" workbookViewId="0">
      <selection activeCell="B18" sqref="B18"/>
    </sheetView>
  </sheetViews>
  <sheetFormatPr defaultColWidth="9.140625" defaultRowHeight="12.75" x14ac:dyDescent="0.2"/>
  <cols>
    <col min="1" max="1" width="7.5703125" style="30" customWidth="1"/>
    <col min="2" max="2" width="64.140625" style="30" customWidth="1"/>
    <col min="3" max="3" width="9.85546875" style="30" customWidth="1"/>
    <col min="4" max="4" width="14.28515625" style="40" customWidth="1"/>
    <col min="5" max="16384" width="9.140625" style="30"/>
  </cols>
  <sheetData>
    <row r="1" spans="1:4" customFormat="1" ht="21" customHeight="1" x14ac:dyDescent="0.25">
      <c r="A1" s="1"/>
      <c r="B1" s="1"/>
      <c r="C1" s="1"/>
      <c r="D1" s="153" t="s">
        <v>0</v>
      </c>
    </row>
    <row r="2" spans="1:4" customFormat="1" ht="21" customHeight="1" x14ac:dyDescent="0.25">
      <c r="A2" s="1"/>
      <c r="B2" s="1"/>
      <c r="C2" s="1"/>
      <c r="D2" s="154" t="s">
        <v>2154</v>
      </c>
    </row>
    <row r="3" spans="1:4" customFormat="1" ht="21" customHeight="1" x14ac:dyDescent="0.25">
      <c r="A3" s="1"/>
      <c r="B3" s="1"/>
      <c r="C3" s="1"/>
      <c r="D3" s="154" t="s">
        <v>2156</v>
      </c>
    </row>
    <row r="4" spans="1:4" customFormat="1" ht="21" customHeight="1" x14ac:dyDescent="0.25">
      <c r="A4" s="1"/>
      <c r="B4" s="1"/>
      <c r="C4" s="1"/>
      <c r="D4" s="154" t="s">
        <v>2157</v>
      </c>
    </row>
    <row r="5" spans="1:4" ht="13.15" hidden="1" customHeight="1" x14ac:dyDescent="0.2"/>
    <row r="6" spans="1:4" s="1" customFormat="1" ht="16.899999999999999" hidden="1" customHeight="1" x14ac:dyDescent="0.25">
      <c r="C6" s="26"/>
      <c r="D6" s="36"/>
    </row>
    <row r="7" spans="1:4" ht="32.25" customHeight="1" x14ac:dyDescent="0.2">
      <c r="A7" s="509" t="s">
        <v>1038</v>
      </c>
      <c r="B7" s="509"/>
      <c r="C7" s="509"/>
      <c r="D7" s="480"/>
    </row>
    <row r="8" spans="1:4" ht="17.45" customHeight="1" x14ac:dyDescent="0.2">
      <c r="A8" s="508" t="s">
        <v>1039</v>
      </c>
      <c r="B8" s="508"/>
      <c r="C8" s="508"/>
    </row>
    <row r="10" spans="1:4" ht="17.45" customHeight="1" x14ac:dyDescent="0.2">
      <c r="A10" s="474"/>
      <c r="B10" s="32" t="s">
        <v>3</v>
      </c>
      <c r="C10" s="32" t="s">
        <v>4</v>
      </c>
      <c r="D10" s="42" t="s">
        <v>5</v>
      </c>
    </row>
    <row r="11" spans="1:4" x14ac:dyDescent="0.2">
      <c r="A11" s="475" t="s">
        <v>2060</v>
      </c>
      <c r="B11" s="475" t="s">
        <v>6</v>
      </c>
      <c r="C11" s="33" t="s">
        <v>7</v>
      </c>
      <c r="D11" s="43" t="s">
        <v>1999</v>
      </c>
    </row>
    <row r="12" spans="1:4" x14ac:dyDescent="0.2">
      <c r="A12" s="476"/>
      <c r="B12" s="34"/>
      <c r="C12" s="35"/>
      <c r="D12" s="44" t="s">
        <v>8</v>
      </c>
    </row>
    <row r="13" spans="1:4" ht="26.45" customHeight="1" x14ac:dyDescent="0.2">
      <c r="A13" s="141" t="s">
        <v>1040</v>
      </c>
      <c r="B13" s="142" t="s">
        <v>1041</v>
      </c>
      <c r="C13" s="143" t="s">
        <v>573</v>
      </c>
      <c r="D13" s="144">
        <v>3180</v>
      </c>
    </row>
    <row r="14" spans="1:4" ht="12.75" customHeight="1" x14ac:dyDescent="0.2">
      <c r="A14" s="141"/>
      <c r="B14" s="142"/>
      <c r="C14" s="143"/>
      <c r="D14" s="144"/>
    </row>
    <row r="15" spans="1:4" ht="12.75" customHeight="1" x14ac:dyDescent="0.2">
      <c r="A15" s="141" t="s">
        <v>1042</v>
      </c>
      <c r="B15" s="142" t="s">
        <v>1043</v>
      </c>
      <c r="C15" s="143" t="s">
        <v>14</v>
      </c>
      <c r="D15" s="144">
        <v>2820</v>
      </c>
    </row>
    <row r="16" spans="1:4" ht="12.75" customHeight="1" x14ac:dyDescent="0.2">
      <c r="A16" s="141"/>
      <c r="B16" s="142"/>
      <c r="C16" s="143"/>
      <c r="D16" s="144"/>
    </row>
    <row r="17" spans="1:4" x14ac:dyDescent="0.2">
      <c r="A17" s="141"/>
      <c r="B17" s="142"/>
      <c r="C17" s="143"/>
      <c r="D17" s="144"/>
    </row>
    <row r="18" spans="1:4" ht="12.75" customHeight="1" x14ac:dyDescent="0.2">
      <c r="A18" s="141" t="s">
        <v>1044</v>
      </c>
      <c r="B18" s="142" t="s">
        <v>1045</v>
      </c>
      <c r="C18" s="143" t="s">
        <v>14</v>
      </c>
      <c r="D18" s="144">
        <v>5350</v>
      </c>
    </row>
    <row r="19" spans="1:4" ht="12.75" customHeight="1" x14ac:dyDescent="0.2">
      <c r="A19" s="141"/>
      <c r="B19" s="145" t="s">
        <v>1046</v>
      </c>
      <c r="C19" s="143"/>
      <c r="D19" s="144"/>
    </row>
    <row r="20" spans="1:4" ht="12.75" customHeight="1" x14ac:dyDescent="0.2">
      <c r="A20" s="141"/>
      <c r="B20" s="142"/>
      <c r="C20" s="143"/>
      <c r="D20" s="144"/>
    </row>
    <row r="21" spans="1:4" ht="12.75" customHeight="1" x14ac:dyDescent="0.2">
      <c r="A21" s="141" t="s">
        <v>1047</v>
      </c>
      <c r="B21" s="142" t="s">
        <v>1048</v>
      </c>
      <c r="C21" s="143" t="s">
        <v>14</v>
      </c>
      <c r="D21" s="144">
        <v>1590</v>
      </c>
    </row>
    <row r="22" spans="1:4" ht="12.75" customHeight="1" x14ac:dyDescent="0.2">
      <c r="A22" s="141"/>
      <c r="B22" s="142"/>
      <c r="C22" s="143"/>
      <c r="D22" s="144"/>
    </row>
    <row r="23" spans="1:4" ht="12.75" customHeight="1" x14ac:dyDescent="0.2">
      <c r="A23" s="141" t="s">
        <v>1049</v>
      </c>
      <c r="B23" s="142" t="s">
        <v>1050</v>
      </c>
      <c r="C23" s="143" t="s">
        <v>14</v>
      </c>
      <c r="D23" s="144">
        <v>3520</v>
      </c>
    </row>
    <row r="24" spans="1:4" ht="12.75" customHeight="1" x14ac:dyDescent="0.2">
      <c r="A24" s="141"/>
      <c r="B24" s="142" t="s">
        <v>1051</v>
      </c>
      <c r="C24" s="143"/>
      <c r="D24" s="144"/>
    </row>
    <row r="25" spans="1:4" ht="12.75" customHeight="1" x14ac:dyDescent="0.2">
      <c r="A25" s="141"/>
      <c r="B25" s="142"/>
      <c r="C25" s="143"/>
      <c r="D25" s="144"/>
    </row>
    <row r="26" spans="1:4" ht="12.75" customHeight="1" x14ac:dyDescent="0.2">
      <c r="A26" s="141" t="s">
        <v>1052</v>
      </c>
      <c r="B26" s="142" t="s">
        <v>1053</v>
      </c>
      <c r="C26" s="143" t="s">
        <v>14</v>
      </c>
      <c r="D26" s="144">
        <v>790</v>
      </c>
    </row>
    <row r="27" spans="1:4" ht="12.75" customHeight="1" x14ac:dyDescent="0.2">
      <c r="A27" s="141"/>
      <c r="B27" s="142" t="s">
        <v>1054</v>
      </c>
      <c r="C27" s="143"/>
      <c r="D27" s="144"/>
    </row>
    <row r="28" spans="1:4" ht="12.75" customHeight="1" x14ac:dyDescent="0.2">
      <c r="A28" s="141"/>
      <c r="B28" s="142"/>
      <c r="C28" s="143"/>
      <c r="D28" s="144"/>
    </row>
    <row r="29" spans="1:4" ht="12.75" customHeight="1" x14ac:dyDescent="0.2">
      <c r="A29" s="141" t="s">
        <v>1055</v>
      </c>
      <c r="B29" s="142" t="s">
        <v>1056</v>
      </c>
      <c r="C29" s="143" t="s">
        <v>14</v>
      </c>
      <c r="D29" s="144">
        <v>5640</v>
      </c>
    </row>
    <row r="30" spans="1:4" ht="12.75" customHeight="1" x14ac:dyDescent="0.2">
      <c r="A30" s="141"/>
      <c r="B30" s="142" t="s">
        <v>1057</v>
      </c>
      <c r="C30" s="143"/>
      <c r="D30" s="144"/>
    </row>
    <row r="31" spans="1:4" ht="12.75" customHeight="1" x14ac:dyDescent="0.2">
      <c r="A31" s="141"/>
      <c r="B31" s="142"/>
      <c r="C31" s="143"/>
      <c r="D31" s="144"/>
    </row>
    <row r="32" spans="1:4" ht="12.75" customHeight="1" x14ac:dyDescent="0.2">
      <c r="A32" s="141" t="s">
        <v>1058</v>
      </c>
      <c r="B32" s="142" t="s">
        <v>1059</v>
      </c>
      <c r="C32" s="143" t="s">
        <v>14</v>
      </c>
      <c r="D32" s="144">
        <v>930</v>
      </c>
    </row>
    <row r="33" spans="1:4" ht="12.75" customHeight="1" x14ac:dyDescent="0.2">
      <c r="A33" s="141"/>
      <c r="B33" s="142"/>
      <c r="C33" s="143"/>
      <c r="D33" s="144"/>
    </row>
    <row r="34" spans="1:4" ht="12.75" customHeight="1" x14ac:dyDescent="0.2">
      <c r="A34" s="141" t="s">
        <v>1060</v>
      </c>
      <c r="B34" s="142" t="s">
        <v>1061</v>
      </c>
      <c r="C34" s="143" t="s">
        <v>14</v>
      </c>
      <c r="D34" s="144">
        <v>650</v>
      </c>
    </row>
    <row r="35" spans="1:4" ht="12.75" customHeight="1" x14ac:dyDescent="0.2">
      <c r="A35" s="141"/>
      <c r="B35" s="142"/>
      <c r="C35" s="143"/>
      <c r="D35" s="144"/>
    </row>
    <row r="36" spans="1:4" ht="12.75" customHeight="1" x14ac:dyDescent="0.2">
      <c r="A36" s="141" t="s">
        <v>1062</v>
      </c>
      <c r="B36" s="145" t="s">
        <v>1063</v>
      </c>
      <c r="C36" s="143" t="s">
        <v>14</v>
      </c>
      <c r="D36" s="144">
        <v>3280</v>
      </c>
    </row>
    <row r="37" spans="1:4" ht="12.75" customHeight="1" x14ac:dyDescent="0.2">
      <c r="A37" s="141"/>
      <c r="B37" s="145" t="s">
        <v>1064</v>
      </c>
      <c r="C37" s="143"/>
      <c r="D37" s="144"/>
    </row>
    <row r="38" spans="1:4" ht="11.25" customHeight="1" x14ac:dyDescent="0.2">
      <c r="A38" s="141"/>
      <c r="B38" s="145"/>
      <c r="C38" s="143"/>
      <c r="D38" s="144"/>
    </row>
    <row r="39" spans="1:4" ht="14.25" customHeight="1" x14ac:dyDescent="0.2">
      <c r="A39" s="141" t="s">
        <v>1065</v>
      </c>
      <c r="B39" s="145" t="s">
        <v>1066</v>
      </c>
      <c r="C39" s="143" t="s">
        <v>14</v>
      </c>
      <c r="D39" s="144">
        <v>1510</v>
      </c>
    </row>
    <row r="40" spans="1:4" ht="14.25" customHeight="1" x14ac:dyDescent="0.2">
      <c r="A40" s="141"/>
      <c r="B40" s="145"/>
      <c r="C40" s="143"/>
      <c r="D40" s="144"/>
    </row>
    <row r="41" spans="1:4" x14ac:dyDescent="0.2">
      <c r="A41" s="141" t="s">
        <v>1067</v>
      </c>
      <c r="B41" s="145" t="s">
        <v>1068</v>
      </c>
      <c r="C41" s="143" t="s">
        <v>14</v>
      </c>
      <c r="D41" s="144">
        <v>8040</v>
      </c>
    </row>
    <row r="42" spans="1:4" ht="12.75" customHeight="1" x14ac:dyDescent="0.2">
      <c r="A42" s="141"/>
      <c r="B42" s="145"/>
      <c r="C42" s="143"/>
      <c r="D42" s="144"/>
    </row>
    <row r="43" spans="1:4" ht="18.75" customHeight="1" x14ac:dyDescent="0.2">
      <c r="A43" s="141" t="s">
        <v>1069</v>
      </c>
      <c r="B43" s="142" t="s">
        <v>1045</v>
      </c>
      <c r="C43" s="143" t="s">
        <v>14</v>
      </c>
      <c r="D43" s="144">
        <v>15540</v>
      </c>
    </row>
    <row r="44" spans="1:4" ht="12.75" customHeight="1" x14ac:dyDescent="0.2">
      <c r="A44" s="141"/>
      <c r="B44" s="145"/>
      <c r="C44" s="143"/>
      <c r="D44" s="144"/>
    </row>
    <row r="45" spans="1:4" ht="12.75" customHeight="1" x14ac:dyDescent="0.2">
      <c r="A45" s="141"/>
      <c r="B45" s="145" t="s">
        <v>1046</v>
      </c>
      <c r="C45" s="143"/>
      <c r="D45" s="144"/>
    </row>
    <row r="46" spans="1:4" ht="17.45" customHeight="1" x14ac:dyDescent="0.2">
      <c r="A46" s="141" t="s">
        <v>1070</v>
      </c>
      <c r="B46" s="145" t="s">
        <v>1071</v>
      </c>
      <c r="C46" s="143" t="s">
        <v>14</v>
      </c>
      <c r="D46" s="144">
        <v>2270</v>
      </c>
    </row>
    <row r="47" spans="1:4" ht="12.75" customHeight="1" x14ac:dyDescent="0.2">
      <c r="A47" s="141"/>
      <c r="B47" s="145"/>
      <c r="C47" s="143"/>
      <c r="D47" s="144"/>
    </row>
    <row r="48" spans="1:4" ht="12.75" customHeight="1" x14ac:dyDescent="0.2">
      <c r="A48" s="141" t="s">
        <v>1072</v>
      </c>
      <c r="B48" s="145" t="s">
        <v>1045</v>
      </c>
      <c r="C48" s="143" t="s">
        <v>14</v>
      </c>
      <c r="D48" s="144">
        <v>3280</v>
      </c>
    </row>
    <row r="49" spans="1:4" ht="12.75" customHeight="1" x14ac:dyDescent="0.2">
      <c r="A49" s="141"/>
      <c r="B49" s="145"/>
      <c r="C49" s="143"/>
      <c r="D49" s="144"/>
    </row>
    <row r="50" spans="1:4" ht="12.75" customHeight="1" x14ac:dyDescent="0.2">
      <c r="A50" s="141" t="s">
        <v>1073</v>
      </c>
      <c r="B50" s="145" t="s">
        <v>1074</v>
      </c>
      <c r="C50" s="143" t="s">
        <v>17</v>
      </c>
      <c r="D50" s="144">
        <v>1640</v>
      </c>
    </row>
    <row r="51" spans="1:4" ht="11.25" customHeight="1" x14ac:dyDescent="0.2">
      <c r="A51" s="141"/>
      <c r="B51" s="145"/>
      <c r="C51" s="143"/>
      <c r="D51" s="144"/>
    </row>
    <row r="52" spans="1:4" ht="12.75" customHeight="1" x14ac:dyDescent="0.2">
      <c r="A52" s="141" t="s">
        <v>1075</v>
      </c>
      <c r="B52" s="145" t="s">
        <v>1076</v>
      </c>
      <c r="C52" s="143" t="s">
        <v>573</v>
      </c>
      <c r="D52" s="144">
        <v>1640</v>
      </c>
    </row>
    <row r="53" spans="1:4" ht="11.25" customHeight="1" x14ac:dyDescent="0.2">
      <c r="A53" s="141"/>
      <c r="B53" s="145"/>
      <c r="C53" s="143"/>
      <c r="D53" s="144"/>
    </row>
    <row r="54" spans="1:4" ht="12.75" customHeight="1" x14ac:dyDescent="0.2">
      <c r="A54" s="141" t="s">
        <v>1077</v>
      </c>
      <c r="B54" s="145" t="s">
        <v>1078</v>
      </c>
      <c r="C54" s="143" t="s">
        <v>14</v>
      </c>
      <c r="D54" s="144">
        <v>1050</v>
      </c>
    </row>
    <row r="55" spans="1:4" ht="12.75" customHeight="1" x14ac:dyDescent="0.2">
      <c r="A55" s="141"/>
      <c r="B55" s="145"/>
      <c r="C55" s="143"/>
      <c r="D55" s="144"/>
    </row>
    <row r="56" spans="1:4" ht="12.75" customHeight="1" x14ac:dyDescent="0.2">
      <c r="A56" s="141" t="s">
        <v>1079</v>
      </c>
      <c r="B56" s="145" t="s">
        <v>1080</v>
      </c>
      <c r="C56" s="143" t="s">
        <v>40</v>
      </c>
      <c r="D56" s="144">
        <v>2770</v>
      </c>
    </row>
    <row r="57" spans="1:4" ht="12.75" customHeight="1" x14ac:dyDescent="0.2">
      <c r="A57" s="141"/>
      <c r="B57" s="145" t="s">
        <v>1081</v>
      </c>
      <c r="C57" s="143"/>
      <c r="D57" s="144"/>
    </row>
    <row r="58" spans="1:4" ht="15" customHeight="1" x14ac:dyDescent="0.2">
      <c r="A58" s="141"/>
      <c r="B58" s="145"/>
      <c r="C58" s="143"/>
      <c r="D58" s="144"/>
    </row>
    <row r="59" spans="1:4" ht="12.2" customHeight="1" x14ac:dyDescent="0.2">
      <c r="A59" s="141" t="s">
        <v>1082</v>
      </c>
      <c r="B59" s="145" t="s">
        <v>51</v>
      </c>
      <c r="C59" s="143" t="s">
        <v>14</v>
      </c>
      <c r="D59" s="144">
        <v>1530</v>
      </c>
    </row>
    <row r="60" spans="1:4" ht="10.9" customHeight="1" x14ac:dyDescent="0.2">
      <c r="A60" s="141"/>
      <c r="B60" s="145"/>
      <c r="C60" s="143"/>
      <c r="D60" s="144"/>
    </row>
    <row r="61" spans="1:4" ht="12.75" customHeight="1" x14ac:dyDescent="0.2">
      <c r="A61" s="141" t="s">
        <v>1083</v>
      </c>
      <c r="B61" s="145" t="s">
        <v>1084</v>
      </c>
      <c r="C61" s="143" t="s">
        <v>14</v>
      </c>
      <c r="D61" s="144">
        <v>760</v>
      </c>
    </row>
    <row r="62" spans="1:4" ht="12.75" customHeight="1" x14ac:dyDescent="0.2">
      <c r="A62" s="141"/>
      <c r="B62" s="145" t="s">
        <v>1085</v>
      </c>
      <c r="C62" s="143"/>
      <c r="D62" s="144"/>
    </row>
    <row r="63" spans="1:4" ht="12.75" customHeight="1" x14ac:dyDescent="0.2">
      <c r="A63" s="141"/>
      <c r="B63" s="145"/>
      <c r="C63" s="143"/>
      <c r="D63" s="144"/>
    </row>
    <row r="64" spans="1:4" ht="12.75" customHeight="1" x14ac:dyDescent="0.2">
      <c r="A64" s="141" t="s">
        <v>1086</v>
      </c>
      <c r="B64" s="145" t="s">
        <v>51</v>
      </c>
      <c r="C64" s="143" t="s">
        <v>14</v>
      </c>
      <c r="D64" s="144">
        <v>420</v>
      </c>
    </row>
    <row r="65" spans="1:4" ht="12.75" customHeight="1" x14ac:dyDescent="0.2">
      <c r="A65" s="141"/>
      <c r="B65" s="145"/>
      <c r="C65" s="143"/>
      <c r="D65" s="144"/>
    </row>
    <row r="66" spans="1:4" ht="12.75" customHeight="1" x14ac:dyDescent="0.2">
      <c r="A66" s="141" t="s">
        <v>1087</v>
      </c>
      <c r="B66" s="145" t="s">
        <v>1088</v>
      </c>
      <c r="C66" s="143" t="s">
        <v>14</v>
      </c>
      <c r="D66" s="144">
        <v>3210</v>
      </c>
    </row>
    <row r="67" spans="1:4" ht="12.75" customHeight="1" x14ac:dyDescent="0.2">
      <c r="A67" s="141"/>
      <c r="B67" s="145" t="s">
        <v>1089</v>
      </c>
      <c r="C67" s="143"/>
      <c r="D67" s="144"/>
    </row>
    <row r="68" spans="1:4" ht="12.75" customHeight="1" x14ac:dyDescent="0.2">
      <c r="A68" s="141"/>
      <c r="B68" s="145"/>
      <c r="C68" s="143"/>
      <c r="D68" s="144"/>
    </row>
    <row r="69" spans="1:4" ht="12.75" customHeight="1" x14ac:dyDescent="0.2">
      <c r="A69" s="141" t="s">
        <v>1090</v>
      </c>
      <c r="B69" s="145" t="s">
        <v>51</v>
      </c>
      <c r="C69" s="143" t="s">
        <v>14</v>
      </c>
      <c r="D69" s="144">
        <v>1790</v>
      </c>
    </row>
    <row r="70" spans="1:4" ht="18" customHeight="1" x14ac:dyDescent="0.2">
      <c r="A70" s="141" t="s">
        <v>1091</v>
      </c>
      <c r="B70" s="145" t="s">
        <v>1092</v>
      </c>
      <c r="C70" s="143" t="s">
        <v>14</v>
      </c>
      <c r="D70" s="144">
        <v>1300</v>
      </c>
    </row>
    <row r="71" spans="1:4" ht="12.75" customHeight="1" x14ac:dyDescent="0.2">
      <c r="A71" s="141"/>
      <c r="B71" s="145" t="s">
        <v>1085</v>
      </c>
      <c r="C71" s="143"/>
      <c r="D71" s="144"/>
    </row>
    <row r="72" spans="1:4" ht="18" customHeight="1" x14ac:dyDescent="0.2">
      <c r="A72" s="141" t="s">
        <v>1093</v>
      </c>
      <c r="B72" s="145" t="s">
        <v>51</v>
      </c>
      <c r="C72" s="143" t="s">
        <v>14</v>
      </c>
      <c r="D72" s="144">
        <v>810</v>
      </c>
    </row>
    <row r="73" spans="1:4" ht="12.75" customHeight="1" x14ac:dyDescent="0.2">
      <c r="A73" s="141"/>
      <c r="B73" s="145"/>
      <c r="C73" s="143"/>
      <c r="D73" s="144"/>
    </row>
    <row r="74" spans="1:4" ht="12.75" customHeight="1" x14ac:dyDescent="0.2">
      <c r="A74" s="141" t="s">
        <v>1094</v>
      </c>
      <c r="B74" s="145" t="s">
        <v>1095</v>
      </c>
      <c r="C74" s="143" t="s">
        <v>14</v>
      </c>
      <c r="D74" s="144">
        <v>9980</v>
      </c>
    </row>
    <row r="75" spans="1:4" ht="12.75" customHeight="1" x14ac:dyDescent="0.2">
      <c r="A75" s="141"/>
      <c r="B75" s="145" t="s">
        <v>1096</v>
      </c>
      <c r="C75" s="143"/>
      <c r="D75" s="144"/>
    </row>
    <row r="76" spans="1:4" ht="12.75" customHeight="1" x14ac:dyDescent="0.2">
      <c r="A76" s="141"/>
      <c r="B76" s="145" t="s">
        <v>1097</v>
      </c>
      <c r="C76" s="143"/>
      <c r="D76" s="144"/>
    </row>
    <row r="77" spans="1:4" ht="12.75" customHeight="1" x14ac:dyDescent="0.2">
      <c r="A77" s="141"/>
      <c r="B77" s="145"/>
      <c r="C77" s="143"/>
      <c r="D77" s="144"/>
    </row>
    <row r="78" spans="1:4" ht="12.75" customHeight="1" x14ac:dyDescent="0.2">
      <c r="A78" s="141" t="s">
        <v>1098</v>
      </c>
      <c r="B78" s="145" t="s">
        <v>1095</v>
      </c>
      <c r="C78" s="143" t="s">
        <v>14</v>
      </c>
      <c r="D78" s="144">
        <v>10310</v>
      </c>
    </row>
    <row r="79" spans="1:4" ht="12.75" customHeight="1" x14ac:dyDescent="0.2">
      <c r="A79" s="141"/>
      <c r="B79" s="145" t="s">
        <v>1099</v>
      </c>
      <c r="C79" s="143"/>
      <c r="D79" s="144"/>
    </row>
    <row r="80" spans="1:4" ht="12.75" customHeight="1" x14ac:dyDescent="0.2">
      <c r="A80" s="141"/>
      <c r="B80" s="145" t="s">
        <v>1100</v>
      </c>
      <c r="C80" s="143"/>
      <c r="D80" s="144"/>
    </row>
    <row r="81" spans="1:4" ht="17.45" customHeight="1" x14ac:dyDescent="0.2">
      <c r="A81" s="141"/>
      <c r="B81" s="145"/>
      <c r="C81" s="143"/>
      <c r="D81" s="144"/>
    </row>
    <row r="82" spans="1:4" ht="12.75" customHeight="1" x14ac:dyDescent="0.2">
      <c r="A82" s="141" t="s">
        <v>1101</v>
      </c>
      <c r="B82" s="145" t="s">
        <v>1102</v>
      </c>
      <c r="C82" s="143" t="s">
        <v>17</v>
      </c>
      <c r="D82" s="144">
        <v>1310</v>
      </c>
    </row>
    <row r="83" spans="1:4" ht="12.2" customHeight="1" x14ac:dyDescent="0.2">
      <c r="A83" s="141"/>
      <c r="B83" s="145" t="s">
        <v>1051</v>
      </c>
      <c r="C83" s="143"/>
      <c r="D83" s="144"/>
    </row>
    <row r="84" spans="1:4" ht="24" customHeight="1" x14ac:dyDescent="0.2">
      <c r="A84" s="141" t="s">
        <v>1103</v>
      </c>
      <c r="B84" s="145" t="s">
        <v>1104</v>
      </c>
      <c r="C84" s="143" t="s">
        <v>54</v>
      </c>
      <c r="D84" s="144">
        <v>380</v>
      </c>
    </row>
    <row r="85" spans="1:4" x14ac:dyDescent="0.2">
      <c r="A85" s="141"/>
      <c r="B85" s="145" t="s">
        <v>1105</v>
      </c>
      <c r="C85" s="143"/>
      <c r="D85" s="144"/>
    </row>
    <row r="86" spans="1:4" x14ac:dyDescent="0.2">
      <c r="A86" s="141"/>
      <c r="B86" s="145"/>
      <c r="C86" s="143"/>
      <c r="D86" s="144"/>
    </row>
    <row r="87" spans="1:4" ht="18" customHeight="1" x14ac:dyDescent="0.2">
      <c r="A87" s="141" t="s">
        <v>1106</v>
      </c>
      <c r="B87" s="146" t="s">
        <v>1107</v>
      </c>
      <c r="C87" s="143" t="s">
        <v>573</v>
      </c>
      <c r="D87" s="144">
        <v>1950</v>
      </c>
    </row>
    <row r="88" spans="1:4" ht="12.75" customHeight="1" x14ac:dyDescent="0.2">
      <c r="A88" s="141"/>
      <c r="B88" s="142" t="s">
        <v>1108</v>
      </c>
      <c r="C88" s="143"/>
      <c r="D88" s="144"/>
    </row>
    <row r="89" spans="1:4" ht="12.75" customHeight="1" x14ac:dyDescent="0.2">
      <c r="A89" s="141"/>
      <c r="B89" s="142"/>
      <c r="C89" s="143"/>
      <c r="D89" s="144"/>
    </row>
    <row r="90" spans="1:4" ht="23.25" customHeight="1" x14ac:dyDescent="0.2">
      <c r="A90" s="141" t="s">
        <v>1109</v>
      </c>
      <c r="B90" s="145" t="s">
        <v>1110</v>
      </c>
      <c r="C90" s="143" t="s">
        <v>573</v>
      </c>
      <c r="D90" s="144">
        <v>740</v>
      </c>
    </row>
    <row r="91" spans="1:4" ht="12.75" customHeight="1" x14ac:dyDescent="0.2">
      <c r="A91" s="141"/>
      <c r="B91" s="145" t="s">
        <v>1111</v>
      </c>
      <c r="C91" s="143"/>
      <c r="D91" s="144"/>
    </row>
    <row r="92" spans="1:4" ht="12.75" customHeight="1" x14ac:dyDescent="0.2">
      <c r="A92" s="141"/>
      <c r="B92" s="145" t="s">
        <v>1112</v>
      </c>
      <c r="C92" s="143"/>
      <c r="D92" s="144"/>
    </row>
    <row r="93" spans="1:4" ht="12.75" customHeight="1" x14ac:dyDescent="0.2">
      <c r="A93" s="141"/>
      <c r="B93" s="145"/>
      <c r="C93" s="143"/>
      <c r="D93" s="144"/>
    </row>
    <row r="94" spans="1:4" ht="12.75" customHeight="1" x14ac:dyDescent="0.2">
      <c r="A94" s="141" t="s">
        <v>1113</v>
      </c>
      <c r="B94" s="145" t="s">
        <v>1114</v>
      </c>
      <c r="C94" s="143" t="s">
        <v>14</v>
      </c>
      <c r="D94" s="144">
        <v>530</v>
      </c>
    </row>
    <row r="95" spans="1:4" x14ac:dyDescent="0.2">
      <c r="A95" s="141"/>
      <c r="B95" s="145" t="s">
        <v>1115</v>
      </c>
      <c r="C95" s="143"/>
      <c r="D95" s="144"/>
    </row>
    <row r="96" spans="1:4" x14ac:dyDescent="0.2">
      <c r="A96" s="141"/>
      <c r="B96" s="145" t="s">
        <v>1116</v>
      </c>
      <c r="C96" s="143"/>
      <c r="D96" s="144"/>
    </row>
    <row r="97" spans="1:4" x14ac:dyDescent="0.2">
      <c r="A97" s="141"/>
      <c r="B97" s="145"/>
      <c r="C97" s="143"/>
      <c r="D97" s="144"/>
    </row>
    <row r="98" spans="1:4" ht="12.75" customHeight="1" x14ac:dyDescent="0.2">
      <c r="A98" s="141" t="s">
        <v>1117</v>
      </c>
      <c r="B98" s="147" t="s">
        <v>1118</v>
      </c>
      <c r="C98" s="143" t="s">
        <v>14</v>
      </c>
      <c r="D98" s="144">
        <v>760</v>
      </c>
    </row>
    <row r="99" spans="1:4" x14ac:dyDescent="0.2">
      <c r="A99" s="141"/>
      <c r="B99" s="147" t="s">
        <v>1119</v>
      </c>
      <c r="C99" s="143"/>
      <c r="D99" s="144"/>
    </row>
    <row r="100" spans="1:4" x14ac:dyDescent="0.2">
      <c r="A100" s="141"/>
      <c r="B100" s="147" t="s">
        <v>1120</v>
      </c>
      <c r="C100" s="143"/>
      <c r="D100" s="144"/>
    </row>
    <row r="101" spans="1:4" x14ac:dyDescent="0.2">
      <c r="A101" s="141"/>
      <c r="B101" s="147" t="s">
        <v>1121</v>
      </c>
      <c r="C101" s="143"/>
      <c r="D101" s="144"/>
    </row>
    <row r="102" spans="1:4" x14ac:dyDescent="0.2">
      <c r="A102" s="148"/>
      <c r="B102" s="147" t="s">
        <v>1122</v>
      </c>
      <c r="C102" s="143"/>
      <c r="D102" s="144"/>
    </row>
    <row r="103" spans="1:4" x14ac:dyDescent="0.2">
      <c r="A103" s="141"/>
      <c r="B103" s="147"/>
      <c r="C103" s="143"/>
      <c r="D103" s="144"/>
    </row>
    <row r="104" spans="1:4" x14ac:dyDescent="0.2">
      <c r="A104" s="141" t="s">
        <v>1123</v>
      </c>
      <c r="B104" s="147" t="s">
        <v>1124</v>
      </c>
      <c r="C104" s="143" t="s">
        <v>14</v>
      </c>
      <c r="D104" s="144">
        <v>1890</v>
      </c>
    </row>
    <row r="105" spans="1:4" x14ac:dyDescent="0.2">
      <c r="A105" s="141"/>
      <c r="B105" s="149" t="s">
        <v>1125</v>
      </c>
      <c r="C105" s="143"/>
      <c r="D105" s="144"/>
    </row>
    <row r="106" spans="1:4" x14ac:dyDescent="0.2">
      <c r="A106" s="141"/>
      <c r="B106" s="147" t="s">
        <v>1126</v>
      </c>
      <c r="C106" s="143"/>
      <c r="D106" s="144"/>
    </row>
    <row r="107" spans="1:4" x14ac:dyDescent="0.2">
      <c r="A107" s="141"/>
      <c r="B107" s="147"/>
      <c r="C107" s="143"/>
      <c r="D107" s="144"/>
    </row>
    <row r="108" spans="1:4" ht="12.75" customHeight="1" x14ac:dyDescent="0.2">
      <c r="A108" s="141" t="s">
        <v>1127</v>
      </c>
      <c r="B108" s="147" t="s">
        <v>1128</v>
      </c>
      <c r="C108" s="143" t="s">
        <v>14</v>
      </c>
      <c r="D108" s="144">
        <v>1510</v>
      </c>
    </row>
    <row r="109" spans="1:4" ht="12.2" customHeight="1" x14ac:dyDescent="0.2">
      <c r="A109" s="141"/>
      <c r="B109" s="147" t="s">
        <v>1129</v>
      </c>
      <c r="C109" s="143"/>
      <c r="D109" s="144"/>
    </row>
    <row r="110" spans="1:4" ht="12.2" customHeight="1" x14ac:dyDescent="0.2">
      <c r="A110" s="141"/>
      <c r="B110" s="147" t="s">
        <v>1130</v>
      </c>
      <c r="C110" s="143"/>
      <c r="D110" s="144"/>
    </row>
    <row r="111" spans="1:4" ht="9" customHeight="1" x14ac:dyDescent="0.2">
      <c r="A111" s="141"/>
      <c r="B111" s="147"/>
      <c r="C111" s="143"/>
      <c r="D111" s="144"/>
    </row>
    <row r="112" spans="1:4" ht="14.25" customHeight="1" x14ac:dyDescent="0.2">
      <c r="A112" s="141" t="s">
        <v>1131</v>
      </c>
      <c r="B112" s="147" t="s">
        <v>1132</v>
      </c>
      <c r="C112" s="143" t="s">
        <v>14</v>
      </c>
      <c r="D112" s="144">
        <v>2270</v>
      </c>
    </row>
    <row r="113" spans="1:4" ht="12.75" customHeight="1" x14ac:dyDescent="0.2">
      <c r="A113" s="141"/>
      <c r="B113" s="147" t="s">
        <v>1133</v>
      </c>
      <c r="C113" s="143"/>
      <c r="D113" s="144"/>
    </row>
    <row r="114" spans="1:4" ht="12.75" customHeight="1" x14ac:dyDescent="0.2">
      <c r="A114" s="141"/>
      <c r="B114" s="147" t="s">
        <v>1134</v>
      </c>
      <c r="C114" s="143"/>
      <c r="D114" s="144"/>
    </row>
    <row r="115" spans="1:4" ht="12.75" customHeight="1" x14ac:dyDescent="0.2">
      <c r="A115" s="141"/>
      <c r="B115" s="147"/>
      <c r="C115" s="143"/>
      <c r="D115" s="144"/>
    </row>
    <row r="116" spans="1:4" ht="12.75" customHeight="1" x14ac:dyDescent="0.2">
      <c r="A116" s="141" t="s">
        <v>1135</v>
      </c>
      <c r="B116" s="147" t="s">
        <v>1136</v>
      </c>
      <c r="C116" s="143" t="s">
        <v>14</v>
      </c>
      <c r="D116" s="144">
        <v>3530</v>
      </c>
    </row>
    <row r="117" spans="1:4" x14ac:dyDescent="0.2">
      <c r="A117" s="141"/>
      <c r="B117" s="147" t="s">
        <v>1137</v>
      </c>
      <c r="C117" s="143"/>
      <c r="D117" s="144"/>
    </row>
    <row r="118" spans="1:4" x14ac:dyDescent="0.2">
      <c r="A118" s="141"/>
      <c r="B118" s="147" t="s">
        <v>1138</v>
      </c>
      <c r="C118" s="143"/>
      <c r="D118" s="144"/>
    </row>
    <row r="119" spans="1:4" x14ac:dyDescent="0.2">
      <c r="A119" s="141"/>
      <c r="B119" s="147"/>
      <c r="C119" s="143"/>
      <c r="D119" s="144"/>
    </row>
    <row r="120" spans="1:4" ht="12.75" customHeight="1" x14ac:dyDescent="0.2">
      <c r="A120" s="141" t="s">
        <v>1139</v>
      </c>
      <c r="B120" s="147" t="s">
        <v>1140</v>
      </c>
      <c r="C120" s="143" t="s">
        <v>14</v>
      </c>
      <c r="D120" s="144">
        <v>1290</v>
      </c>
    </row>
    <row r="121" spans="1:4" x14ac:dyDescent="0.2">
      <c r="A121" s="141"/>
      <c r="B121" s="145" t="s">
        <v>1141</v>
      </c>
      <c r="C121" s="143"/>
      <c r="D121" s="144"/>
    </row>
    <row r="122" spans="1:4" x14ac:dyDescent="0.2">
      <c r="A122" s="141"/>
      <c r="B122" s="145" t="s">
        <v>98</v>
      </c>
      <c r="C122" s="143"/>
      <c r="D122" s="144"/>
    </row>
    <row r="123" spans="1:4" x14ac:dyDescent="0.2">
      <c r="A123" s="141"/>
      <c r="B123" s="147" t="s">
        <v>1142</v>
      </c>
      <c r="C123" s="143"/>
      <c r="D123" s="144"/>
    </row>
    <row r="124" spans="1:4" x14ac:dyDescent="0.2">
      <c r="A124" s="141"/>
      <c r="B124" s="147" t="s">
        <v>1143</v>
      </c>
      <c r="C124" s="143"/>
      <c r="D124" s="144"/>
    </row>
    <row r="125" spans="1:4" ht="9.75" customHeight="1" x14ac:dyDescent="0.2">
      <c r="A125" s="141"/>
      <c r="B125" s="147"/>
      <c r="C125" s="143"/>
      <c r="D125" s="144"/>
    </row>
    <row r="126" spans="1:4" x14ac:dyDescent="0.2">
      <c r="A126" s="141" t="s">
        <v>1144</v>
      </c>
      <c r="B126" s="147" t="s">
        <v>1145</v>
      </c>
      <c r="C126" s="143" t="s">
        <v>14</v>
      </c>
      <c r="D126" s="144">
        <v>2100</v>
      </c>
    </row>
    <row r="127" spans="1:4" x14ac:dyDescent="0.2">
      <c r="A127" s="141"/>
      <c r="B127" s="147"/>
      <c r="C127" s="143"/>
      <c r="D127" s="144"/>
    </row>
    <row r="128" spans="1:4" ht="12.75" customHeight="1" x14ac:dyDescent="0.2">
      <c r="A128" s="141" t="s">
        <v>1146</v>
      </c>
      <c r="B128" s="147" t="s">
        <v>1147</v>
      </c>
      <c r="C128" s="143" t="s">
        <v>14</v>
      </c>
      <c r="D128" s="144">
        <v>2650</v>
      </c>
    </row>
    <row r="129" spans="1:4" ht="12.2" customHeight="1" x14ac:dyDescent="0.2">
      <c r="A129" s="141"/>
      <c r="B129" s="147" t="s">
        <v>1148</v>
      </c>
      <c r="C129" s="143"/>
      <c r="D129" s="144"/>
    </row>
    <row r="130" spans="1:4" ht="12.2" customHeight="1" x14ac:dyDescent="0.2">
      <c r="A130" s="141"/>
      <c r="B130" s="147" t="s">
        <v>1149</v>
      </c>
      <c r="C130" s="143"/>
      <c r="D130" s="144"/>
    </row>
    <row r="131" spans="1:4" ht="12.2" customHeight="1" x14ac:dyDescent="0.2">
      <c r="A131" s="141"/>
      <c r="B131" s="147" t="s">
        <v>1150</v>
      </c>
      <c r="C131" s="143"/>
      <c r="D131" s="144"/>
    </row>
    <row r="132" spans="1:4" ht="12.75" customHeight="1" x14ac:dyDescent="0.2">
      <c r="A132" s="141"/>
      <c r="B132" s="147" t="s">
        <v>1151</v>
      </c>
      <c r="C132" s="143"/>
      <c r="D132" s="144"/>
    </row>
    <row r="133" spans="1:4" ht="26.45" customHeight="1" x14ac:dyDescent="0.2">
      <c r="A133" s="141" t="s">
        <v>1152</v>
      </c>
      <c r="B133" s="147" t="s">
        <v>1153</v>
      </c>
      <c r="C133" s="143" t="s">
        <v>573</v>
      </c>
      <c r="D133" s="144">
        <v>4470</v>
      </c>
    </row>
    <row r="134" spans="1:4" ht="13.7" customHeight="1" x14ac:dyDescent="0.2">
      <c r="A134" s="141"/>
      <c r="B134" s="147" t="s">
        <v>1154</v>
      </c>
      <c r="C134" s="143"/>
      <c r="D134" s="144"/>
    </row>
    <row r="135" spans="1:4" ht="13.7" customHeight="1" x14ac:dyDescent="0.2">
      <c r="A135" s="141"/>
      <c r="B135" s="147" t="s">
        <v>1155</v>
      </c>
      <c r="C135" s="143"/>
      <c r="D135" s="144"/>
    </row>
    <row r="136" spans="1:4" ht="12.75" customHeight="1" x14ac:dyDescent="0.2">
      <c r="A136" s="141"/>
      <c r="B136" s="147"/>
      <c r="C136" s="143"/>
      <c r="D136" s="144"/>
    </row>
    <row r="137" spans="1:4" ht="12.75" customHeight="1" x14ac:dyDescent="0.2">
      <c r="A137" s="141" t="s">
        <v>1156</v>
      </c>
      <c r="B137" s="147" t="s">
        <v>1157</v>
      </c>
      <c r="C137" s="143" t="s">
        <v>14</v>
      </c>
      <c r="D137" s="144">
        <v>2410</v>
      </c>
    </row>
    <row r="138" spans="1:4" ht="13.7" customHeight="1" x14ac:dyDescent="0.2">
      <c r="A138" s="141"/>
      <c r="B138" s="147" t="s">
        <v>1158</v>
      </c>
      <c r="C138" s="143"/>
      <c r="D138" s="144"/>
    </row>
    <row r="139" spans="1:4" ht="13.7" customHeight="1" x14ac:dyDescent="0.2">
      <c r="A139" s="141"/>
      <c r="B139" s="147" t="s">
        <v>1159</v>
      </c>
      <c r="C139" s="143"/>
      <c r="D139" s="144"/>
    </row>
    <row r="140" spans="1:4" ht="13.7" customHeight="1" x14ac:dyDescent="0.2">
      <c r="A140" s="141"/>
      <c r="B140" s="147" t="s">
        <v>1160</v>
      </c>
      <c r="C140" s="143"/>
      <c r="D140" s="144"/>
    </row>
    <row r="141" spans="1:4" ht="12.75" customHeight="1" x14ac:dyDescent="0.2">
      <c r="A141" s="141"/>
      <c r="B141" s="147"/>
      <c r="C141" s="143"/>
      <c r="D141" s="144"/>
    </row>
    <row r="142" spans="1:4" ht="17.45" customHeight="1" x14ac:dyDescent="0.2">
      <c r="A142" s="150" t="s">
        <v>1161</v>
      </c>
      <c r="B142" s="147" t="s">
        <v>1157</v>
      </c>
      <c r="C142" s="143" t="s">
        <v>14</v>
      </c>
      <c r="D142" s="144">
        <v>4160</v>
      </c>
    </row>
    <row r="143" spans="1:4" ht="16.5" customHeight="1" x14ac:dyDescent="0.2">
      <c r="A143" s="141"/>
      <c r="B143" s="147" t="s">
        <v>1158</v>
      </c>
      <c r="C143" s="143"/>
      <c r="D143" s="144"/>
    </row>
    <row r="144" spans="1:4" ht="13.7" customHeight="1" x14ac:dyDescent="0.2">
      <c r="A144" s="141"/>
      <c r="B144" s="147" t="s">
        <v>1162</v>
      </c>
      <c r="C144" s="143"/>
      <c r="D144" s="144"/>
    </row>
    <row r="145" spans="1:4" ht="13.7" customHeight="1" x14ac:dyDescent="0.2">
      <c r="A145" s="141"/>
      <c r="B145" s="147" t="s">
        <v>1163</v>
      </c>
      <c r="C145" s="143"/>
      <c r="D145" s="144"/>
    </row>
    <row r="146" spans="1:4" x14ac:dyDescent="0.2">
      <c r="A146" s="141"/>
      <c r="B146" s="147"/>
      <c r="C146" s="143"/>
      <c r="D146" s="144"/>
    </row>
    <row r="147" spans="1:4" ht="12.75" customHeight="1" x14ac:dyDescent="0.2">
      <c r="A147" s="141" t="s">
        <v>1164</v>
      </c>
      <c r="B147" s="147" t="s">
        <v>1165</v>
      </c>
      <c r="C147" s="143" t="s">
        <v>14</v>
      </c>
      <c r="D147" s="144">
        <v>5100</v>
      </c>
    </row>
    <row r="148" spans="1:4" ht="13.7" customHeight="1" x14ac:dyDescent="0.2">
      <c r="A148" s="141"/>
      <c r="B148" s="147" t="s">
        <v>1166</v>
      </c>
      <c r="C148" s="143"/>
      <c r="D148" s="144"/>
    </row>
    <row r="149" spans="1:4" ht="13.7" customHeight="1" x14ac:dyDescent="0.2">
      <c r="A149" s="141"/>
      <c r="B149" s="147" t="s">
        <v>1167</v>
      </c>
      <c r="C149" s="143"/>
      <c r="D149" s="144"/>
    </row>
    <row r="150" spans="1:4" ht="13.7" customHeight="1" x14ac:dyDescent="0.2">
      <c r="A150" s="141"/>
      <c r="B150" s="147" t="s">
        <v>1168</v>
      </c>
      <c r="C150" s="143"/>
      <c r="D150" s="144"/>
    </row>
    <row r="151" spans="1:4" ht="13.7" customHeight="1" x14ac:dyDescent="0.2">
      <c r="A151" s="141"/>
      <c r="B151" s="147"/>
      <c r="C151" s="143"/>
      <c r="D151" s="144"/>
    </row>
    <row r="152" spans="1:4" ht="13.7" customHeight="1" x14ac:dyDescent="0.2">
      <c r="A152" s="141" t="s">
        <v>1169</v>
      </c>
      <c r="B152" s="147" t="s">
        <v>1170</v>
      </c>
      <c r="C152" s="143" t="s">
        <v>14</v>
      </c>
      <c r="D152" s="144">
        <v>8300</v>
      </c>
    </row>
    <row r="153" spans="1:4" ht="13.7" customHeight="1" x14ac:dyDescent="0.2">
      <c r="A153" s="141"/>
      <c r="B153" s="147" t="s">
        <v>1166</v>
      </c>
      <c r="C153" s="143"/>
      <c r="D153" s="144"/>
    </row>
    <row r="154" spans="1:4" ht="13.7" customHeight="1" x14ac:dyDescent="0.2">
      <c r="A154" s="141"/>
      <c r="B154" s="147" t="s">
        <v>1171</v>
      </c>
      <c r="C154" s="143"/>
      <c r="D154" s="144"/>
    </row>
    <row r="155" spans="1:4" ht="13.7" customHeight="1" x14ac:dyDescent="0.2">
      <c r="A155" s="141"/>
      <c r="B155" s="147" t="s">
        <v>1138</v>
      </c>
      <c r="C155" s="143"/>
      <c r="D155" s="144"/>
    </row>
    <row r="156" spans="1:4" x14ac:dyDescent="0.2">
      <c r="A156" s="141"/>
      <c r="B156" s="147"/>
      <c r="C156" s="143"/>
      <c r="D156" s="144"/>
    </row>
    <row r="157" spans="1:4" ht="12.75" customHeight="1" x14ac:dyDescent="0.2">
      <c r="A157" s="141" t="s">
        <v>1172</v>
      </c>
      <c r="B157" s="146" t="s">
        <v>1173</v>
      </c>
      <c r="C157" s="143" t="s">
        <v>78</v>
      </c>
      <c r="D157" s="144">
        <v>1260</v>
      </c>
    </row>
    <row r="158" spans="1:4" ht="13.7" customHeight="1" x14ac:dyDescent="0.2">
      <c r="A158" s="141"/>
      <c r="B158" s="147" t="s">
        <v>1174</v>
      </c>
      <c r="C158" s="143"/>
      <c r="D158" s="144"/>
    </row>
    <row r="159" spans="1:4" ht="13.7" customHeight="1" x14ac:dyDescent="0.2">
      <c r="A159" s="141"/>
      <c r="B159" s="147" t="s">
        <v>622</v>
      </c>
      <c r="C159" s="143"/>
      <c r="D159" s="144"/>
    </row>
    <row r="160" spans="1:4" x14ac:dyDescent="0.2">
      <c r="A160" s="141"/>
      <c r="B160" s="147"/>
      <c r="C160" s="143"/>
      <c r="D160" s="144"/>
    </row>
    <row r="161" spans="1:4" ht="12.75" customHeight="1" x14ac:dyDescent="0.2">
      <c r="A161" s="141" t="s">
        <v>1175</v>
      </c>
      <c r="B161" s="147" t="s">
        <v>1176</v>
      </c>
      <c r="C161" s="143" t="s">
        <v>14</v>
      </c>
      <c r="D161" s="144">
        <v>1730</v>
      </c>
    </row>
    <row r="162" spans="1:4" ht="12.75" customHeight="1" x14ac:dyDescent="0.2">
      <c r="A162" s="141"/>
      <c r="B162" s="147"/>
      <c r="C162" s="143"/>
      <c r="D162" s="144"/>
    </row>
    <row r="163" spans="1:4" ht="12.75" customHeight="1" x14ac:dyDescent="0.2">
      <c r="A163" s="141" t="s">
        <v>1177</v>
      </c>
      <c r="B163" s="147" t="s">
        <v>1178</v>
      </c>
      <c r="C163" s="143" t="s">
        <v>14</v>
      </c>
      <c r="D163" s="144">
        <v>2200</v>
      </c>
    </row>
    <row r="164" spans="1:4" ht="12.75" customHeight="1" x14ac:dyDescent="0.2">
      <c r="A164" s="141"/>
      <c r="B164" s="147"/>
      <c r="C164" s="143"/>
      <c r="D164" s="144"/>
    </row>
    <row r="165" spans="1:4" ht="12.75" customHeight="1" x14ac:dyDescent="0.2">
      <c r="A165" s="141" t="s">
        <v>1179</v>
      </c>
      <c r="B165" s="147" t="s">
        <v>1180</v>
      </c>
      <c r="C165" s="143" t="s">
        <v>14</v>
      </c>
      <c r="D165" s="144">
        <v>2680</v>
      </c>
    </row>
    <row r="166" spans="1:4" x14ac:dyDescent="0.2">
      <c r="A166" s="141"/>
      <c r="B166" s="147"/>
      <c r="C166" s="143"/>
      <c r="D166" s="144"/>
    </row>
    <row r="167" spans="1:4" ht="12.75" customHeight="1" x14ac:dyDescent="0.2">
      <c r="A167" s="141" t="s">
        <v>1181</v>
      </c>
      <c r="B167" s="146" t="s">
        <v>1182</v>
      </c>
      <c r="C167" s="143" t="s">
        <v>78</v>
      </c>
      <c r="D167" s="144">
        <v>2760</v>
      </c>
    </row>
    <row r="168" spans="1:4" x14ac:dyDescent="0.2">
      <c r="A168" s="141"/>
      <c r="B168" s="201" t="s">
        <v>1183</v>
      </c>
      <c r="C168" s="143"/>
      <c r="D168" s="144"/>
    </row>
    <row r="169" spans="1:4" ht="13.7" customHeight="1" x14ac:dyDescent="0.2">
      <c r="A169" s="141"/>
      <c r="B169" s="201" t="s">
        <v>1184</v>
      </c>
      <c r="C169" s="143"/>
      <c r="D169" s="144"/>
    </row>
    <row r="170" spans="1:4" x14ac:dyDescent="0.2">
      <c r="A170" s="141"/>
      <c r="B170" s="145"/>
      <c r="C170" s="143"/>
      <c r="D170" s="144"/>
    </row>
    <row r="171" spans="1:4" x14ac:dyDescent="0.2">
      <c r="A171" s="141" t="s">
        <v>1185</v>
      </c>
      <c r="B171" s="145" t="s">
        <v>1186</v>
      </c>
      <c r="C171" s="143" t="s">
        <v>14</v>
      </c>
      <c r="D171" s="144">
        <v>3000</v>
      </c>
    </row>
    <row r="172" spans="1:4" x14ac:dyDescent="0.2">
      <c r="A172" s="141"/>
      <c r="B172" s="145"/>
      <c r="C172" s="143"/>
      <c r="D172" s="144"/>
    </row>
    <row r="173" spans="1:4" s="1" customFormat="1" x14ac:dyDescent="0.2">
      <c r="A173" s="93" t="s">
        <v>1187</v>
      </c>
      <c r="B173" s="59" t="s">
        <v>1188</v>
      </c>
      <c r="C173" s="57" t="s">
        <v>1189</v>
      </c>
      <c r="D173" s="58">
        <v>800</v>
      </c>
    </row>
    <row r="174" spans="1:4" s="1" customFormat="1" x14ac:dyDescent="0.2">
      <c r="A174" s="93"/>
      <c r="B174" s="59" t="s">
        <v>1190</v>
      </c>
      <c r="C174" s="57"/>
      <c r="D174" s="58"/>
    </row>
    <row r="175" spans="1:4" s="1" customFormat="1" x14ac:dyDescent="0.2">
      <c r="A175" s="93"/>
      <c r="B175" s="59"/>
      <c r="C175" s="57"/>
      <c r="D175" s="58"/>
    </row>
    <row r="176" spans="1:4" s="1" customFormat="1" x14ac:dyDescent="0.2">
      <c r="A176" s="93" t="s">
        <v>1191</v>
      </c>
      <c r="B176" s="59" t="s">
        <v>1192</v>
      </c>
      <c r="C176" s="57" t="s">
        <v>573</v>
      </c>
      <c r="D176" s="58">
        <v>1350</v>
      </c>
    </row>
    <row r="177" spans="1:4" s="1" customFormat="1" x14ac:dyDescent="0.2">
      <c r="A177" s="93"/>
      <c r="B177" s="59"/>
      <c r="C177" s="57"/>
      <c r="D177" s="58"/>
    </row>
    <row r="178" spans="1:4" s="1" customFormat="1" ht="25.5" x14ac:dyDescent="0.2">
      <c r="A178" s="151" t="s">
        <v>1193</v>
      </c>
      <c r="B178" s="200" t="s">
        <v>1194</v>
      </c>
      <c r="C178" s="57" t="s">
        <v>573</v>
      </c>
      <c r="D178" s="58">
        <v>2930</v>
      </c>
    </row>
    <row r="179" spans="1:4" x14ac:dyDescent="0.2">
      <c r="A179" s="31"/>
      <c r="B179" s="31"/>
      <c r="C179" s="31"/>
    </row>
    <row r="180" spans="1:4" x14ac:dyDescent="0.2">
      <c r="A180" s="31"/>
      <c r="B180" s="31"/>
      <c r="C180" s="31"/>
    </row>
    <row r="181" spans="1:4" customFormat="1" ht="21" customHeight="1" x14ac:dyDescent="0.2">
      <c r="A181" s="480" t="s">
        <v>2528</v>
      </c>
      <c r="B181" s="480"/>
      <c r="C181" s="480"/>
      <c r="D181" s="480"/>
    </row>
  </sheetData>
  <mergeCells count="3">
    <mergeCell ref="A8:C8"/>
    <mergeCell ref="A7:D7"/>
    <mergeCell ref="A181:D181"/>
  </mergeCells>
  <printOptions horizontalCentered="1"/>
  <pageMargins left="0.6692913385826772" right="0.27559055118110237" top="0.39370078740157483" bottom="0.43307086614173229" header="0.15748031496062992" footer="0.23622047244094491"/>
  <pageSetup paperSize="9" scale="95" fitToHeight="4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J236"/>
  <sheetViews>
    <sheetView workbookViewId="0">
      <selection activeCell="D7" sqref="D7"/>
    </sheetView>
  </sheetViews>
  <sheetFormatPr defaultRowHeight="12.75" x14ac:dyDescent="0.2"/>
  <cols>
    <col min="1" max="1" width="6.28515625" customWidth="1"/>
    <col min="2" max="2" width="56.28515625" customWidth="1"/>
    <col min="3" max="3" width="9.28515625" customWidth="1"/>
    <col min="4" max="4" width="11.7109375" customWidth="1"/>
    <col min="5" max="6" width="8.42578125" hidden="1" customWidth="1"/>
    <col min="7" max="7" width="9" hidden="1" customWidth="1"/>
    <col min="8" max="8" width="8.28515625" hidden="1" customWidth="1"/>
    <col min="9" max="9" width="1" hidden="1" customWidth="1"/>
    <col min="10" max="10" width="13.140625" customWidth="1"/>
    <col min="257" max="257" width="10.140625" customWidth="1"/>
    <col min="258" max="258" width="63" customWidth="1"/>
    <col min="259" max="259" width="11.85546875" customWidth="1"/>
    <col min="260" max="260" width="13.85546875" customWidth="1"/>
    <col min="261" max="265" width="0" hidden="1" customWidth="1"/>
    <col min="266" max="266" width="21.28515625" customWidth="1"/>
    <col min="513" max="513" width="10.140625" customWidth="1"/>
    <col min="514" max="514" width="63" customWidth="1"/>
    <col min="515" max="515" width="11.85546875" customWidth="1"/>
    <col min="516" max="516" width="13.85546875" customWidth="1"/>
    <col min="517" max="521" width="0" hidden="1" customWidth="1"/>
    <col min="522" max="522" width="21.28515625" customWidth="1"/>
    <col min="769" max="769" width="10.140625" customWidth="1"/>
    <col min="770" max="770" width="63" customWidth="1"/>
    <col min="771" max="771" width="11.85546875" customWidth="1"/>
    <col min="772" max="772" width="13.85546875" customWidth="1"/>
    <col min="773" max="777" width="0" hidden="1" customWidth="1"/>
    <col min="778" max="778" width="21.28515625" customWidth="1"/>
    <col min="1025" max="1025" width="10.140625" customWidth="1"/>
    <col min="1026" max="1026" width="63" customWidth="1"/>
    <col min="1027" max="1027" width="11.85546875" customWidth="1"/>
    <col min="1028" max="1028" width="13.85546875" customWidth="1"/>
    <col min="1029" max="1033" width="0" hidden="1" customWidth="1"/>
    <col min="1034" max="1034" width="21.28515625" customWidth="1"/>
    <col min="1281" max="1281" width="10.140625" customWidth="1"/>
    <col min="1282" max="1282" width="63" customWidth="1"/>
    <col min="1283" max="1283" width="11.85546875" customWidth="1"/>
    <col min="1284" max="1284" width="13.85546875" customWidth="1"/>
    <col min="1285" max="1289" width="0" hidden="1" customWidth="1"/>
    <col min="1290" max="1290" width="21.28515625" customWidth="1"/>
    <col min="1537" max="1537" width="10.140625" customWidth="1"/>
    <col min="1538" max="1538" width="63" customWidth="1"/>
    <col min="1539" max="1539" width="11.85546875" customWidth="1"/>
    <col min="1540" max="1540" width="13.85546875" customWidth="1"/>
    <col min="1541" max="1545" width="0" hidden="1" customWidth="1"/>
    <col min="1546" max="1546" width="21.28515625" customWidth="1"/>
    <col min="1793" max="1793" width="10.140625" customWidth="1"/>
    <col min="1794" max="1794" width="63" customWidth="1"/>
    <col min="1795" max="1795" width="11.85546875" customWidth="1"/>
    <col min="1796" max="1796" width="13.85546875" customWidth="1"/>
    <col min="1797" max="1801" width="0" hidden="1" customWidth="1"/>
    <col min="1802" max="1802" width="21.28515625" customWidth="1"/>
    <col min="2049" max="2049" width="10.140625" customWidth="1"/>
    <col min="2050" max="2050" width="63" customWidth="1"/>
    <col min="2051" max="2051" width="11.85546875" customWidth="1"/>
    <col min="2052" max="2052" width="13.85546875" customWidth="1"/>
    <col min="2053" max="2057" width="0" hidden="1" customWidth="1"/>
    <col min="2058" max="2058" width="21.28515625" customWidth="1"/>
    <col min="2305" max="2305" width="10.140625" customWidth="1"/>
    <col min="2306" max="2306" width="63" customWidth="1"/>
    <col min="2307" max="2307" width="11.85546875" customWidth="1"/>
    <col min="2308" max="2308" width="13.85546875" customWidth="1"/>
    <col min="2309" max="2313" width="0" hidden="1" customWidth="1"/>
    <col min="2314" max="2314" width="21.28515625" customWidth="1"/>
    <col min="2561" max="2561" width="10.140625" customWidth="1"/>
    <col min="2562" max="2562" width="63" customWidth="1"/>
    <col min="2563" max="2563" width="11.85546875" customWidth="1"/>
    <col min="2564" max="2564" width="13.85546875" customWidth="1"/>
    <col min="2565" max="2569" width="0" hidden="1" customWidth="1"/>
    <col min="2570" max="2570" width="21.28515625" customWidth="1"/>
    <col min="2817" max="2817" width="10.140625" customWidth="1"/>
    <col min="2818" max="2818" width="63" customWidth="1"/>
    <col min="2819" max="2819" width="11.85546875" customWidth="1"/>
    <col min="2820" max="2820" width="13.85546875" customWidth="1"/>
    <col min="2821" max="2825" width="0" hidden="1" customWidth="1"/>
    <col min="2826" max="2826" width="21.28515625" customWidth="1"/>
    <col min="3073" max="3073" width="10.140625" customWidth="1"/>
    <col min="3074" max="3074" width="63" customWidth="1"/>
    <col min="3075" max="3075" width="11.85546875" customWidth="1"/>
    <col min="3076" max="3076" width="13.85546875" customWidth="1"/>
    <col min="3077" max="3081" width="0" hidden="1" customWidth="1"/>
    <col min="3082" max="3082" width="21.28515625" customWidth="1"/>
    <col min="3329" max="3329" width="10.140625" customWidth="1"/>
    <col min="3330" max="3330" width="63" customWidth="1"/>
    <col min="3331" max="3331" width="11.85546875" customWidth="1"/>
    <col min="3332" max="3332" width="13.85546875" customWidth="1"/>
    <col min="3333" max="3337" width="0" hidden="1" customWidth="1"/>
    <col min="3338" max="3338" width="21.28515625" customWidth="1"/>
    <col min="3585" max="3585" width="10.140625" customWidth="1"/>
    <col min="3586" max="3586" width="63" customWidth="1"/>
    <col min="3587" max="3587" width="11.85546875" customWidth="1"/>
    <col min="3588" max="3588" width="13.85546875" customWidth="1"/>
    <col min="3589" max="3593" width="0" hidden="1" customWidth="1"/>
    <col min="3594" max="3594" width="21.28515625" customWidth="1"/>
    <col min="3841" max="3841" width="10.140625" customWidth="1"/>
    <col min="3842" max="3842" width="63" customWidth="1"/>
    <col min="3843" max="3843" width="11.85546875" customWidth="1"/>
    <col min="3844" max="3844" width="13.85546875" customWidth="1"/>
    <col min="3845" max="3849" width="0" hidden="1" customWidth="1"/>
    <col min="3850" max="3850" width="21.28515625" customWidth="1"/>
    <col min="4097" max="4097" width="10.140625" customWidth="1"/>
    <col min="4098" max="4098" width="63" customWidth="1"/>
    <col min="4099" max="4099" width="11.85546875" customWidth="1"/>
    <col min="4100" max="4100" width="13.85546875" customWidth="1"/>
    <col min="4101" max="4105" width="0" hidden="1" customWidth="1"/>
    <col min="4106" max="4106" width="21.28515625" customWidth="1"/>
    <col min="4353" max="4353" width="10.140625" customWidth="1"/>
    <col min="4354" max="4354" width="63" customWidth="1"/>
    <col min="4355" max="4355" width="11.85546875" customWidth="1"/>
    <col min="4356" max="4356" width="13.85546875" customWidth="1"/>
    <col min="4357" max="4361" width="0" hidden="1" customWidth="1"/>
    <col min="4362" max="4362" width="21.28515625" customWidth="1"/>
    <col min="4609" max="4609" width="10.140625" customWidth="1"/>
    <col min="4610" max="4610" width="63" customWidth="1"/>
    <col min="4611" max="4611" width="11.85546875" customWidth="1"/>
    <col min="4612" max="4612" width="13.85546875" customWidth="1"/>
    <col min="4613" max="4617" width="0" hidden="1" customWidth="1"/>
    <col min="4618" max="4618" width="21.28515625" customWidth="1"/>
    <col min="4865" max="4865" width="10.140625" customWidth="1"/>
    <col min="4866" max="4866" width="63" customWidth="1"/>
    <col min="4867" max="4867" width="11.85546875" customWidth="1"/>
    <col min="4868" max="4868" width="13.85546875" customWidth="1"/>
    <col min="4869" max="4873" width="0" hidden="1" customWidth="1"/>
    <col min="4874" max="4874" width="21.28515625" customWidth="1"/>
    <col min="5121" max="5121" width="10.140625" customWidth="1"/>
    <col min="5122" max="5122" width="63" customWidth="1"/>
    <col min="5123" max="5123" width="11.85546875" customWidth="1"/>
    <col min="5124" max="5124" width="13.85546875" customWidth="1"/>
    <col min="5125" max="5129" width="0" hidden="1" customWidth="1"/>
    <col min="5130" max="5130" width="21.28515625" customWidth="1"/>
    <col min="5377" max="5377" width="10.140625" customWidth="1"/>
    <col min="5378" max="5378" width="63" customWidth="1"/>
    <col min="5379" max="5379" width="11.85546875" customWidth="1"/>
    <col min="5380" max="5380" width="13.85546875" customWidth="1"/>
    <col min="5381" max="5385" width="0" hidden="1" customWidth="1"/>
    <col min="5386" max="5386" width="21.28515625" customWidth="1"/>
    <col min="5633" max="5633" width="10.140625" customWidth="1"/>
    <col min="5634" max="5634" width="63" customWidth="1"/>
    <col min="5635" max="5635" width="11.85546875" customWidth="1"/>
    <col min="5636" max="5636" width="13.85546875" customWidth="1"/>
    <col min="5637" max="5641" width="0" hidden="1" customWidth="1"/>
    <col min="5642" max="5642" width="21.28515625" customWidth="1"/>
    <col min="5889" max="5889" width="10.140625" customWidth="1"/>
    <col min="5890" max="5890" width="63" customWidth="1"/>
    <col min="5891" max="5891" width="11.85546875" customWidth="1"/>
    <col min="5892" max="5892" width="13.85546875" customWidth="1"/>
    <col min="5893" max="5897" width="0" hidden="1" customWidth="1"/>
    <col min="5898" max="5898" width="21.28515625" customWidth="1"/>
    <col min="6145" max="6145" width="10.140625" customWidth="1"/>
    <col min="6146" max="6146" width="63" customWidth="1"/>
    <col min="6147" max="6147" width="11.85546875" customWidth="1"/>
    <col min="6148" max="6148" width="13.85546875" customWidth="1"/>
    <col min="6149" max="6153" width="0" hidden="1" customWidth="1"/>
    <col min="6154" max="6154" width="21.28515625" customWidth="1"/>
    <col min="6401" max="6401" width="10.140625" customWidth="1"/>
    <col min="6402" max="6402" width="63" customWidth="1"/>
    <col min="6403" max="6403" width="11.85546875" customWidth="1"/>
    <col min="6404" max="6404" width="13.85546875" customWidth="1"/>
    <col min="6405" max="6409" width="0" hidden="1" customWidth="1"/>
    <col min="6410" max="6410" width="21.28515625" customWidth="1"/>
    <col min="6657" max="6657" width="10.140625" customWidth="1"/>
    <col min="6658" max="6658" width="63" customWidth="1"/>
    <col min="6659" max="6659" width="11.85546875" customWidth="1"/>
    <col min="6660" max="6660" width="13.85546875" customWidth="1"/>
    <col min="6661" max="6665" width="0" hidden="1" customWidth="1"/>
    <col min="6666" max="6666" width="21.28515625" customWidth="1"/>
    <col min="6913" max="6913" width="10.140625" customWidth="1"/>
    <col min="6914" max="6914" width="63" customWidth="1"/>
    <col min="6915" max="6915" width="11.85546875" customWidth="1"/>
    <col min="6916" max="6916" width="13.85546875" customWidth="1"/>
    <col min="6917" max="6921" width="0" hidden="1" customWidth="1"/>
    <col min="6922" max="6922" width="21.28515625" customWidth="1"/>
    <col min="7169" max="7169" width="10.140625" customWidth="1"/>
    <col min="7170" max="7170" width="63" customWidth="1"/>
    <col min="7171" max="7171" width="11.85546875" customWidth="1"/>
    <col min="7172" max="7172" width="13.85546875" customWidth="1"/>
    <col min="7173" max="7177" width="0" hidden="1" customWidth="1"/>
    <col min="7178" max="7178" width="21.28515625" customWidth="1"/>
    <col min="7425" max="7425" width="10.140625" customWidth="1"/>
    <col min="7426" max="7426" width="63" customWidth="1"/>
    <col min="7427" max="7427" width="11.85546875" customWidth="1"/>
    <col min="7428" max="7428" width="13.85546875" customWidth="1"/>
    <col min="7429" max="7433" width="0" hidden="1" customWidth="1"/>
    <col min="7434" max="7434" width="21.28515625" customWidth="1"/>
    <col min="7681" max="7681" width="10.140625" customWidth="1"/>
    <col min="7682" max="7682" width="63" customWidth="1"/>
    <col min="7683" max="7683" width="11.85546875" customWidth="1"/>
    <col min="7684" max="7684" width="13.85546875" customWidth="1"/>
    <col min="7685" max="7689" width="0" hidden="1" customWidth="1"/>
    <col min="7690" max="7690" width="21.28515625" customWidth="1"/>
    <col min="7937" max="7937" width="10.140625" customWidth="1"/>
    <col min="7938" max="7938" width="63" customWidth="1"/>
    <col min="7939" max="7939" width="11.85546875" customWidth="1"/>
    <col min="7940" max="7940" width="13.85546875" customWidth="1"/>
    <col min="7941" max="7945" width="0" hidden="1" customWidth="1"/>
    <col min="7946" max="7946" width="21.28515625" customWidth="1"/>
    <col min="8193" max="8193" width="10.140625" customWidth="1"/>
    <col min="8194" max="8194" width="63" customWidth="1"/>
    <col min="8195" max="8195" width="11.85546875" customWidth="1"/>
    <col min="8196" max="8196" width="13.85546875" customWidth="1"/>
    <col min="8197" max="8201" width="0" hidden="1" customWidth="1"/>
    <col min="8202" max="8202" width="21.28515625" customWidth="1"/>
    <col min="8449" max="8449" width="10.140625" customWidth="1"/>
    <col min="8450" max="8450" width="63" customWidth="1"/>
    <col min="8451" max="8451" width="11.85546875" customWidth="1"/>
    <col min="8452" max="8452" width="13.85546875" customWidth="1"/>
    <col min="8453" max="8457" width="0" hidden="1" customWidth="1"/>
    <col min="8458" max="8458" width="21.28515625" customWidth="1"/>
    <col min="8705" max="8705" width="10.140625" customWidth="1"/>
    <col min="8706" max="8706" width="63" customWidth="1"/>
    <col min="8707" max="8707" width="11.85546875" customWidth="1"/>
    <col min="8708" max="8708" width="13.85546875" customWidth="1"/>
    <col min="8709" max="8713" width="0" hidden="1" customWidth="1"/>
    <col min="8714" max="8714" width="21.28515625" customWidth="1"/>
    <col min="8961" max="8961" width="10.140625" customWidth="1"/>
    <col min="8962" max="8962" width="63" customWidth="1"/>
    <col min="8963" max="8963" width="11.85546875" customWidth="1"/>
    <col min="8964" max="8964" width="13.85546875" customWidth="1"/>
    <col min="8965" max="8969" width="0" hidden="1" customWidth="1"/>
    <col min="8970" max="8970" width="21.28515625" customWidth="1"/>
    <col min="9217" max="9217" width="10.140625" customWidth="1"/>
    <col min="9218" max="9218" width="63" customWidth="1"/>
    <col min="9219" max="9219" width="11.85546875" customWidth="1"/>
    <col min="9220" max="9220" width="13.85546875" customWidth="1"/>
    <col min="9221" max="9225" width="0" hidden="1" customWidth="1"/>
    <col min="9226" max="9226" width="21.28515625" customWidth="1"/>
    <col min="9473" max="9473" width="10.140625" customWidth="1"/>
    <col min="9474" max="9474" width="63" customWidth="1"/>
    <col min="9475" max="9475" width="11.85546875" customWidth="1"/>
    <col min="9476" max="9476" width="13.85546875" customWidth="1"/>
    <col min="9477" max="9481" width="0" hidden="1" customWidth="1"/>
    <col min="9482" max="9482" width="21.28515625" customWidth="1"/>
    <col min="9729" max="9729" width="10.140625" customWidth="1"/>
    <col min="9730" max="9730" width="63" customWidth="1"/>
    <col min="9731" max="9731" width="11.85546875" customWidth="1"/>
    <col min="9732" max="9732" width="13.85546875" customWidth="1"/>
    <col min="9733" max="9737" width="0" hidden="1" customWidth="1"/>
    <col min="9738" max="9738" width="21.28515625" customWidth="1"/>
    <col min="9985" max="9985" width="10.140625" customWidth="1"/>
    <col min="9986" max="9986" width="63" customWidth="1"/>
    <col min="9987" max="9987" width="11.85546875" customWidth="1"/>
    <col min="9988" max="9988" width="13.85546875" customWidth="1"/>
    <col min="9989" max="9993" width="0" hidden="1" customWidth="1"/>
    <col min="9994" max="9994" width="21.28515625" customWidth="1"/>
    <col min="10241" max="10241" width="10.140625" customWidth="1"/>
    <col min="10242" max="10242" width="63" customWidth="1"/>
    <col min="10243" max="10243" width="11.85546875" customWidth="1"/>
    <col min="10244" max="10244" width="13.85546875" customWidth="1"/>
    <col min="10245" max="10249" width="0" hidden="1" customWidth="1"/>
    <col min="10250" max="10250" width="21.28515625" customWidth="1"/>
    <col min="10497" max="10497" width="10.140625" customWidth="1"/>
    <col min="10498" max="10498" width="63" customWidth="1"/>
    <col min="10499" max="10499" width="11.85546875" customWidth="1"/>
    <col min="10500" max="10500" width="13.85546875" customWidth="1"/>
    <col min="10501" max="10505" width="0" hidden="1" customWidth="1"/>
    <col min="10506" max="10506" width="21.28515625" customWidth="1"/>
    <col min="10753" max="10753" width="10.140625" customWidth="1"/>
    <col min="10754" max="10754" width="63" customWidth="1"/>
    <col min="10755" max="10755" width="11.85546875" customWidth="1"/>
    <col min="10756" max="10756" width="13.85546875" customWidth="1"/>
    <col min="10757" max="10761" width="0" hidden="1" customWidth="1"/>
    <col min="10762" max="10762" width="21.28515625" customWidth="1"/>
    <col min="11009" max="11009" width="10.140625" customWidth="1"/>
    <col min="11010" max="11010" width="63" customWidth="1"/>
    <col min="11011" max="11011" width="11.85546875" customWidth="1"/>
    <col min="11012" max="11012" width="13.85546875" customWidth="1"/>
    <col min="11013" max="11017" width="0" hidden="1" customWidth="1"/>
    <col min="11018" max="11018" width="21.28515625" customWidth="1"/>
    <col min="11265" max="11265" width="10.140625" customWidth="1"/>
    <col min="11266" max="11266" width="63" customWidth="1"/>
    <col min="11267" max="11267" width="11.85546875" customWidth="1"/>
    <col min="11268" max="11268" width="13.85546875" customWidth="1"/>
    <col min="11269" max="11273" width="0" hidden="1" customWidth="1"/>
    <col min="11274" max="11274" width="21.28515625" customWidth="1"/>
    <col min="11521" max="11521" width="10.140625" customWidth="1"/>
    <col min="11522" max="11522" width="63" customWidth="1"/>
    <col min="11523" max="11523" width="11.85546875" customWidth="1"/>
    <col min="11524" max="11524" width="13.85546875" customWidth="1"/>
    <col min="11525" max="11529" width="0" hidden="1" customWidth="1"/>
    <col min="11530" max="11530" width="21.28515625" customWidth="1"/>
    <col min="11777" max="11777" width="10.140625" customWidth="1"/>
    <col min="11778" max="11778" width="63" customWidth="1"/>
    <col min="11779" max="11779" width="11.85546875" customWidth="1"/>
    <col min="11780" max="11780" width="13.85546875" customWidth="1"/>
    <col min="11781" max="11785" width="0" hidden="1" customWidth="1"/>
    <col min="11786" max="11786" width="21.28515625" customWidth="1"/>
    <col min="12033" max="12033" width="10.140625" customWidth="1"/>
    <col min="12034" max="12034" width="63" customWidth="1"/>
    <col min="12035" max="12035" width="11.85546875" customWidth="1"/>
    <col min="12036" max="12036" width="13.85546875" customWidth="1"/>
    <col min="12037" max="12041" width="0" hidden="1" customWidth="1"/>
    <col min="12042" max="12042" width="21.28515625" customWidth="1"/>
    <col min="12289" max="12289" width="10.140625" customWidth="1"/>
    <col min="12290" max="12290" width="63" customWidth="1"/>
    <col min="12291" max="12291" width="11.85546875" customWidth="1"/>
    <col min="12292" max="12292" width="13.85546875" customWidth="1"/>
    <col min="12293" max="12297" width="0" hidden="1" customWidth="1"/>
    <col min="12298" max="12298" width="21.28515625" customWidth="1"/>
    <col min="12545" max="12545" width="10.140625" customWidth="1"/>
    <col min="12546" max="12546" width="63" customWidth="1"/>
    <col min="12547" max="12547" width="11.85546875" customWidth="1"/>
    <col min="12548" max="12548" width="13.85546875" customWidth="1"/>
    <col min="12549" max="12553" width="0" hidden="1" customWidth="1"/>
    <col min="12554" max="12554" width="21.28515625" customWidth="1"/>
    <col min="12801" max="12801" width="10.140625" customWidth="1"/>
    <col min="12802" max="12802" width="63" customWidth="1"/>
    <col min="12803" max="12803" width="11.85546875" customWidth="1"/>
    <col min="12804" max="12804" width="13.85546875" customWidth="1"/>
    <col min="12805" max="12809" width="0" hidden="1" customWidth="1"/>
    <col min="12810" max="12810" width="21.28515625" customWidth="1"/>
    <col min="13057" max="13057" width="10.140625" customWidth="1"/>
    <col min="13058" max="13058" width="63" customWidth="1"/>
    <col min="13059" max="13059" width="11.85546875" customWidth="1"/>
    <col min="13060" max="13060" width="13.85546875" customWidth="1"/>
    <col min="13061" max="13065" width="0" hidden="1" customWidth="1"/>
    <col min="13066" max="13066" width="21.28515625" customWidth="1"/>
    <col min="13313" max="13313" width="10.140625" customWidth="1"/>
    <col min="13314" max="13314" width="63" customWidth="1"/>
    <col min="13315" max="13315" width="11.85546875" customWidth="1"/>
    <col min="13316" max="13316" width="13.85546875" customWidth="1"/>
    <col min="13317" max="13321" width="0" hidden="1" customWidth="1"/>
    <col min="13322" max="13322" width="21.28515625" customWidth="1"/>
    <col min="13569" max="13569" width="10.140625" customWidth="1"/>
    <col min="13570" max="13570" width="63" customWidth="1"/>
    <col min="13571" max="13571" width="11.85546875" customWidth="1"/>
    <col min="13572" max="13572" width="13.85546875" customWidth="1"/>
    <col min="13573" max="13577" width="0" hidden="1" customWidth="1"/>
    <col min="13578" max="13578" width="21.28515625" customWidth="1"/>
    <col min="13825" max="13825" width="10.140625" customWidth="1"/>
    <col min="13826" max="13826" width="63" customWidth="1"/>
    <col min="13827" max="13827" width="11.85546875" customWidth="1"/>
    <col min="13828" max="13828" width="13.85546875" customWidth="1"/>
    <col min="13829" max="13833" width="0" hidden="1" customWidth="1"/>
    <col min="13834" max="13834" width="21.28515625" customWidth="1"/>
    <col min="14081" max="14081" width="10.140625" customWidth="1"/>
    <col min="14082" max="14082" width="63" customWidth="1"/>
    <col min="14083" max="14083" width="11.85546875" customWidth="1"/>
    <col min="14084" max="14084" width="13.85546875" customWidth="1"/>
    <col min="14085" max="14089" width="0" hidden="1" customWidth="1"/>
    <col min="14090" max="14090" width="21.28515625" customWidth="1"/>
    <col min="14337" max="14337" width="10.140625" customWidth="1"/>
    <col min="14338" max="14338" width="63" customWidth="1"/>
    <col min="14339" max="14339" width="11.85546875" customWidth="1"/>
    <col min="14340" max="14340" width="13.85546875" customWidth="1"/>
    <col min="14341" max="14345" width="0" hidden="1" customWidth="1"/>
    <col min="14346" max="14346" width="21.28515625" customWidth="1"/>
    <col min="14593" max="14593" width="10.140625" customWidth="1"/>
    <col min="14594" max="14594" width="63" customWidth="1"/>
    <col min="14595" max="14595" width="11.85546875" customWidth="1"/>
    <col min="14596" max="14596" width="13.85546875" customWidth="1"/>
    <col min="14597" max="14601" width="0" hidden="1" customWidth="1"/>
    <col min="14602" max="14602" width="21.28515625" customWidth="1"/>
    <col min="14849" max="14849" width="10.140625" customWidth="1"/>
    <col min="14850" max="14850" width="63" customWidth="1"/>
    <col min="14851" max="14851" width="11.85546875" customWidth="1"/>
    <col min="14852" max="14852" width="13.85546875" customWidth="1"/>
    <col min="14853" max="14857" width="0" hidden="1" customWidth="1"/>
    <col min="14858" max="14858" width="21.28515625" customWidth="1"/>
    <col min="15105" max="15105" width="10.140625" customWidth="1"/>
    <col min="15106" max="15106" width="63" customWidth="1"/>
    <col min="15107" max="15107" width="11.85546875" customWidth="1"/>
    <col min="15108" max="15108" width="13.85546875" customWidth="1"/>
    <col min="15109" max="15113" width="0" hidden="1" customWidth="1"/>
    <col min="15114" max="15114" width="21.28515625" customWidth="1"/>
    <col min="15361" max="15361" width="10.140625" customWidth="1"/>
    <col min="15362" max="15362" width="63" customWidth="1"/>
    <col min="15363" max="15363" width="11.85546875" customWidth="1"/>
    <col min="15364" max="15364" width="13.85546875" customWidth="1"/>
    <col min="15365" max="15369" width="0" hidden="1" customWidth="1"/>
    <col min="15370" max="15370" width="21.28515625" customWidth="1"/>
    <col min="15617" max="15617" width="10.140625" customWidth="1"/>
    <col min="15618" max="15618" width="63" customWidth="1"/>
    <col min="15619" max="15619" width="11.85546875" customWidth="1"/>
    <col min="15620" max="15620" width="13.85546875" customWidth="1"/>
    <col min="15621" max="15625" width="0" hidden="1" customWidth="1"/>
    <col min="15626" max="15626" width="21.28515625" customWidth="1"/>
    <col min="15873" max="15873" width="10.140625" customWidth="1"/>
    <col min="15874" max="15874" width="63" customWidth="1"/>
    <col min="15875" max="15875" width="11.85546875" customWidth="1"/>
    <col min="15876" max="15876" width="13.85546875" customWidth="1"/>
    <col min="15877" max="15881" width="0" hidden="1" customWidth="1"/>
    <col min="15882" max="15882" width="21.28515625" customWidth="1"/>
    <col min="16129" max="16129" width="10.140625" customWidth="1"/>
    <col min="16130" max="16130" width="63" customWidth="1"/>
    <col min="16131" max="16131" width="11.85546875" customWidth="1"/>
    <col min="16132" max="16132" width="13.85546875" customWidth="1"/>
    <col min="16133" max="16137" width="0" hidden="1" customWidth="1"/>
    <col min="16138" max="16138" width="21.28515625" customWidth="1"/>
  </cols>
  <sheetData>
    <row r="1" spans="1:10" ht="15.75" x14ac:dyDescent="0.25">
      <c r="C1" s="212"/>
      <c r="D1" s="213"/>
      <c r="E1" s="213"/>
      <c r="F1" s="213"/>
      <c r="G1" s="213"/>
      <c r="H1" s="213"/>
      <c r="I1" s="213"/>
      <c r="J1" s="153" t="s">
        <v>0</v>
      </c>
    </row>
    <row r="2" spans="1:10" ht="15.75" x14ac:dyDescent="0.25">
      <c r="C2" s="214"/>
      <c r="D2" s="213"/>
      <c r="E2" s="213"/>
      <c r="F2" s="213"/>
      <c r="G2" s="213"/>
      <c r="H2" s="213"/>
      <c r="I2" s="213"/>
      <c r="J2" s="154" t="s">
        <v>2154</v>
      </c>
    </row>
    <row r="3" spans="1:10" ht="15.75" x14ac:dyDescent="0.25">
      <c r="C3" s="214"/>
      <c r="D3" s="213"/>
      <c r="E3" s="213"/>
      <c r="F3" s="213"/>
      <c r="G3" s="213"/>
      <c r="H3" s="213"/>
      <c r="I3" s="213"/>
      <c r="J3" s="154" t="s">
        <v>2156</v>
      </c>
    </row>
    <row r="4" spans="1:10" ht="15.75" x14ac:dyDescent="0.25">
      <c r="C4" s="214"/>
      <c r="D4" s="213"/>
      <c r="E4" s="213"/>
      <c r="F4" s="213"/>
      <c r="G4" s="213"/>
      <c r="H4" s="213"/>
      <c r="I4" s="213"/>
      <c r="J4" s="154" t="s">
        <v>2157</v>
      </c>
    </row>
    <row r="5" spans="1:10" ht="15.75" x14ac:dyDescent="0.25">
      <c r="C5" s="214"/>
      <c r="D5" s="213"/>
      <c r="E5" s="213"/>
      <c r="F5" s="213"/>
      <c r="G5" s="213"/>
      <c r="H5" s="213"/>
      <c r="I5" s="213"/>
      <c r="J5" s="213"/>
    </row>
    <row r="6" spans="1:10" hidden="1" x14ac:dyDescent="0.2"/>
    <row r="7" spans="1:10" ht="24" customHeight="1" x14ac:dyDescent="0.2">
      <c r="A7" s="228" t="s">
        <v>2562</v>
      </c>
      <c r="B7" s="229"/>
      <c r="C7" s="230"/>
      <c r="D7" s="230"/>
      <c r="E7" s="231"/>
      <c r="F7" s="231"/>
      <c r="G7" s="231"/>
      <c r="H7" s="232"/>
      <c r="I7" s="232"/>
      <c r="J7" s="232"/>
    </row>
    <row r="8" spans="1:10" ht="13.5" customHeight="1" x14ac:dyDescent="0.2">
      <c r="A8" s="229"/>
      <c r="B8" s="229"/>
      <c r="C8" s="230"/>
      <c r="D8" s="230"/>
      <c r="E8" s="231"/>
      <c r="F8" s="231"/>
      <c r="G8" s="231"/>
      <c r="H8" s="232"/>
      <c r="I8" s="232"/>
      <c r="J8" s="232"/>
    </row>
    <row r="9" spans="1:10" ht="16.5" customHeight="1" x14ac:dyDescent="0.2">
      <c r="A9" s="510" t="s">
        <v>2182</v>
      </c>
      <c r="B9" s="511"/>
      <c r="C9" s="511"/>
      <c r="D9" s="511"/>
      <c r="E9" s="511"/>
      <c r="F9" s="511"/>
      <c r="G9" s="511"/>
      <c r="H9" s="511"/>
      <c r="I9" s="511"/>
      <c r="J9" s="511"/>
    </row>
    <row r="10" spans="1:10" ht="13.5" customHeight="1" x14ac:dyDescent="0.2">
      <c r="A10" s="229"/>
      <c r="B10" s="230"/>
      <c r="C10" s="230"/>
      <c r="D10" s="230"/>
      <c r="E10" s="231"/>
      <c r="F10" s="231"/>
      <c r="G10" s="231"/>
      <c r="H10" s="232"/>
      <c r="I10" s="232"/>
      <c r="J10" s="232"/>
    </row>
    <row r="11" spans="1:10" ht="28.15" customHeight="1" x14ac:dyDescent="0.2">
      <c r="A11" s="458"/>
      <c r="B11" s="324" t="s">
        <v>3</v>
      </c>
      <c r="C11" s="235" t="s">
        <v>4</v>
      </c>
      <c r="D11" s="236" t="s">
        <v>2160</v>
      </c>
      <c r="E11" s="237" t="s">
        <v>2161</v>
      </c>
      <c r="F11" s="216" t="s">
        <v>2161</v>
      </c>
      <c r="G11" s="238" t="s">
        <v>2162</v>
      </c>
      <c r="H11" s="237" t="s">
        <v>2163</v>
      </c>
      <c r="I11" s="407" t="s">
        <v>2164</v>
      </c>
      <c r="J11" s="408" t="s">
        <v>2165</v>
      </c>
    </row>
    <row r="12" spans="1:10" x14ac:dyDescent="0.2">
      <c r="A12" s="379" t="s">
        <v>2060</v>
      </c>
      <c r="B12" s="257" t="s">
        <v>6</v>
      </c>
      <c r="C12" s="242" t="s">
        <v>7</v>
      </c>
      <c r="D12" s="243" t="s">
        <v>2166</v>
      </c>
      <c r="E12" s="351" t="s">
        <v>2167</v>
      </c>
      <c r="F12" s="454" t="s">
        <v>2167</v>
      </c>
      <c r="G12" s="245" t="s">
        <v>2168</v>
      </c>
      <c r="H12" s="351" t="s">
        <v>2169</v>
      </c>
      <c r="I12" s="460" t="s">
        <v>2170</v>
      </c>
      <c r="J12" s="461" t="s">
        <v>2171</v>
      </c>
    </row>
    <row r="13" spans="1:10" x14ac:dyDescent="0.2">
      <c r="A13" s="379"/>
      <c r="B13" s="241"/>
      <c r="C13" s="242"/>
      <c r="D13" s="243" t="s">
        <v>2172</v>
      </c>
      <c r="E13" s="351" t="s">
        <v>2173</v>
      </c>
      <c r="F13" s="454" t="s">
        <v>2173</v>
      </c>
      <c r="G13" s="245" t="s">
        <v>2174</v>
      </c>
      <c r="H13" s="351" t="s">
        <v>2175</v>
      </c>
      <c r="I13" s="246" t="s">
        <v>2173</v>
      </c>
      <c r="J13" s="246" t="s">
        <v>2176</v>
      </c>
    </row>
    <row r="14" spans="1:10" x14ac:dyDescent="0.2">
      <c r="A14" s="459"/>
      <c r="B14" s="248"/>
      <c r="C14" s="249"/>
      <c r="D14" s="250"/>
      <c r="E14" s="251"/>
      <c r="F14" s="217" t="s">
        <v>2177</v>
      </c>
      <c r="G14" s="252" t="s">
        <v>2178</v>
      </c>
      <c r="H14" s="253" t="s">
        <v>2173</v>
      </c>
      <c r="I14" s="254"/>
      <c r="J14" s="255" t="s">
        <v>8</v>
      </c>
    </row>
    <row r="15" spans="1:10" hidden="1" x14ac:dyDescent="0.2">
      <c r="A15" s="256"/>
      <c r="B15" s="263" t="s">
        <v>2183</v>
      </c>
      <c r="C15" s="257"/>
      <c r="D15" s="267"/>
      <c r="E15" s="259"/>
      <c r="F15" s="260"/>
      <c r="G15" s="261"/>
      <c r="H15" s="262"/>
      <c r="I15" s="271"/>
      <c r="J15" s="262"/>
    </row>
    <row r="16" spans="1:10" hidden="1" x14ac:dyDescent="0.2">
      <c r="A16" s="256"/>
      <c r="B16" s="263"/>
      <c r="C16" s="257"/>
      <c r="D16" s="267"/>
      <c r="E16" s="259"/>
      <c r="F16" s="260"/>
      <c r="G16" s="261"/>
      <c r="H16" s="262"/>
      <c r="I16" s="271"/>
      <c r="J16" s="262"/>
    </row>
    <row r="17" spans="1:10" hidden="1" x14ac:dyDescent="0.2">
      <c r="A17" s="256" t="s">
        <v>2184</v>
      </c>
      <c r="B17" s="263" t="s">
        <v>2185</v>
      </c>
      <c r="C17" s="257" t="s">
        <v>573</v>
      </c>
      <c r="D17" s="267" t="s">
        <v>2186</v>
      </c>
      <c r="E17" s="259"/>
      <c r="F17" s="260"/>
      <c r="G17" s="261">
        <v>10</v>
      </c>
      <c r="H17" s="262">
        <f>E17*G17</f>
        <v>0</v>
      </c>
      <c r="I17" s="271">
        <f>H17*3.45</f>
        <v>0</v>
      </c>
      <c r="J17" s="262">
        <f>ROUND(I17*1.25,2)</f>
        <v>0</v>
      </c>
    </row>
    <row r="18" spans="1:10" hidden="1" x14ac:dyDescent="0.2">
      <c r="A18" s="256"/>
      <c r="B18" s="263" t="s">
        <v>2187</v>
      </c>
      <c r="C18" s="257"/>
      <c r="D18" s="267"/>
      <c r="E18" s="259"/>
      <c r="F18" s="260"/>
      <c r="G18" s="261"/>
      <c r="H18" s="262"/>
      <c r="I18" s="271"/>
      <c r="J18" s="262"/>
    </row>
    <row r="19" spans="1:10" hidden="1" x14ac:dyDescent="0.2">
      <c r="A19" s="405" t="s">
        <v>2188</v>
      </c>
      <c r="B19" s="263" t="s">
        <v>2189</v>
      </c>
      <c r="C19" s="257" t="s">
        <v>573</v>
      </c>
      <c r="D19" s="267" t="s">
        <v>2186</v>
      </c>
      <c r="E19" s="259"/>
      <c r="F19" s="260"/>
      <c r="G19" s="261">
        <v>6</v>
      </c>
      <c r="H19" s="262">
        <f>E19*G19</f>
        <v>0</v>
      </c>
      <c r="I19" s="271">
        <f>H19*3.45</f>
        <v>0</v>
      </c>
      <c r="J19" s="262">
        <f>ROUND(I19*1.25,2)</f>
        <v>0</v>
      </c>
    </row>
    <row r="20" spans="1:10" hidden="1" x14ac:dyDescent="0.2">
      <c r="A20" s="405"/>
      <c r="B20" s="263" t="s">
        <v>2190</v>
      </c>
      <c r="C20" s="257"/>
      <c r="D20" s="267"/>
      <c r="E20" s="259"/>
      <c r="F20" s="260"/>
      <c r="G20" s="261"/>
      <c r="H20" s="262"/>
      <c r="I20" s="271"/>
      <c r="J20" s="262"/>
    </row>
    <row r="21" spans="1:10" hidden="1" x14ac:dyDescent="0.2">
      <c r="A21" s="405"/>
      <c r="B21" s="263" t="s">
        <v>2191</v>
      </c>
      <c r="C21" s="257"/>
      <c r="D21" s="267"/>
      <c r="E21" s="259"/>
      <c r="F21" s="260"/>
      <c r="G21" s="261"/>
      <c r="H21" s="262"/>
      <c r="I21" s="271"/>
      <c r="J21" s="262"/>
    </row>
    <row r="22" spans="1:10" ht="25.15" customHeight="1" x14ac:dyDescent="0.2">
      <c r="A22" s="405" t="s">
        <v>2276</v>
      </c>
      <c r="B22" s="401" t="s">
        <v>2192</v>
      </c>
      <c r="C22" s="257" t="s">
        <v>2193</v>
      </c>
      <c r="D22" s="267" t="s">
        <v>2179</v>
      </c>
      <c r="E22" s="218">
        <f>7550/165*1.4</f>
        <v>64.060606060606062</v>
      </c>
      <c r="F22" s="219">
        <f>E22*1.3*1.1</f>
        <v>91.606666666666683</v>
      </c>
      <c r="G22" s="261">
        <v>15</v>
      </c>
      <c r="H22" s="262">
        <f>F22*G22</f>
        <v>1374.1000000000004</v>
      </c>
      <c r="I22" s="264">
        <f>H22*3.172</f>
        <v>4358.6452000000018</v>
      </c>
      <c r="J22" s="262">
        <v>11960</v>
      </c>
    </row>
    <row r="23" spans="1:10" ht="25.5" x14ac:dyDescent="0.2">
      <c r="A23" s="405"/>
      <c r="B23" s="401" t="s">
        <v>2194</v>
      </c>
      <c r="C23" s="257"/>
      <c r="D23" s="267"/>
      <c r="E23" s="259"/>
      <c r="F23" s="219">
        <f t="shared" ref="F23:F76" si="0">E23*1.3*1.1</f>
        <v>0</v>
      </c>
      <c r="G23" s="261"/>
      <c r="H23" s="262">
        <f t="shared" ref="H23:H76" si="1">F23*G23</f>
        <v>0</v>
      </c>
      <c r="I23" s="264"/>
      <c r="J23" s="262"/>
    </row>
    <row r="24" spans="1:10" x14ac:dyDescent="0.2">
      <c r="A24" s="405"/>
      <c r="B24" s="462" t="s">
        <v>2195</v>
      </c>
      <c r="C24" s="257"/>
      <c r="D24" s="267"/>
      <c r="E24" s="259"/>
      <c r="F24" s="219">
        <f t="shared" si="0"/>
        <v>0</v>
      </c>
      <c r="G24" s="265"/>
      <c r="H24" s="262">
        <f t="shared" si="1"/>
        <v>0</v>
      </c>
      <c r="I24" s="264"/>
      <c r="J24" s="262"/>
    </row>
    <row r="25" spans="1:10" ht="12.75" customHeight="1" x14ac:dyDescent="0.2">
      <c r="A25" s="405"/>
      <c r="B25" s="401"/>
      <c r="C25" s="257"/>
      <c r="D25" s="267"/>
      <c r="E25" s="259"/>
      <c r="F25" s="219">
        <f t="shared" si="0"/>
        <v>0</v>
      </c>
      <c r="G25" s="265"/>
      <c r="H25" s="262">
        <f t="shared" si="1"/>
        <v>0</v>
      </c>
      <c r="I25" s="264"/>
      <c r="J25" s="262"/>
    </row>
    <row r="26" spans="1:10" ht="25.15" customHeight="1" x14ac:dyDescent="0.2">
      <c r="A26" s="405" t="s">
        <v>2277</v>
      </c>
      <c r="B26" s="463" t="s">
        <v>2548</v>
      </c>
      <c r="C26" s="257" t="s">
        <v>14</v>
      </c>
      <c r="D26" s="267" t="s">
        <v>2179</v>
      </c>
      <c r="E26" s="218">
        <f>7550/165*1.4</f>
        <v>64.060606060606062</v>
      </c>
      <c r="F26" s="219">
        <f t="shared" si="0"/>
        <v>91.606666666666683</v>
      </c>
      <c r="G26" s="265">
        <v>5</v>
      </c>
      <c r="H26" s="262">
        <f t="shared" si="1"/>
        <v>458.03333333333342</v>
      </c>
      <c r="I26" s="264">
        <f>H26*3.172</f>
        <v>1452.8817333333336</v>
      </c>
      <c r="J26" s="262">
        <v>3980</v>
      </c>
    </row>
    <row r="27" spans="1:10" ht="12.75" customHeight="1" x14ac:dyDescent="0.2">
      <c r="A27" s="405"/>
      <c r="B27" s="401" t="s">
        <v>2196</v>
      </c>
      <c r="C27" s="257"/>
      <c r="D27" s="267"/>
      <c r="E27" s="268"/>
      <c r="F27" s="219">
        <f t="shared" si="0"/>
        <v>0</v>
      </c>
      <c r="G27" s="265"/>
      <c r="H27" s="262">
        <f t="shared" si="1"/>
        <v>0</v>
      </c>
      <c r="I27" s="264"/>
      <c r="J27" s="262"/>
    </row>
    <row r="28" spans="1:10" ht="12.75" customHeight="1" x14ac:dyDescent="0.2">
      <c r="A28" s="405"/>
      <c r="B28" s="401"/>
      <c r="C28" s="257"/>
      <c r="D28" s="267"/>
      <c r="E28" s="268"/>
      <c r="F28" s="219">
        <f t="shared" si="0"/>
        <v>0</v>
      </c>
      <c r="G28" s="265"/>
      <c r="H28" s="262">
        <f t="shared" si="1"/>
        <v>0</v>
      </c>
      <c r="I28" s="264"/>
      <c r="J28" s="262"/>
    </row>
    <row r="29" spans="1:10" s="48" customFormat="1" ht="25.5" x14ac:dyDescent="0.2">
      <c r="A29" s="67" t="s">
        <v>2278</v>
      </c>
      <c r="B29" s="402" t="s">
        <v>2197</v>
      </c>
      <c r="C29" s="68" t="s">
        <v>1205</v>
      </c>
      <c r="D29" s="267" t="s">
        <v>2179</v>
      </c>
      <c r="E29" s="218">
        <f>7550/165*1.4</f>
        <v>64.060606060606062</v>
      </c>
      <c r="F29" s="219">
        <f t="shared" si="0"/>
        <v>91.606666666666683</v>
      </c>
      <c r="G29" s="261">
        <v>4.5</v>
      </c>
      <c r="H29" s="262">
        <f t="shared" si="1"/>
        <v>412.23000000000008</v>
      </c>
      <c r="I29" s="264">
        <f>H29*3.172</f>
        <v>1307.5935600000003</v>
      </c>
      <c r="J29" s="262">
        <v>3590</v>
      </c>
    </row>
    <row r="30" spans="1:10" s="48" customFormat="1" x14ac:dyDescent="0.2">
      <c r="A30" s="67"/>
      <c r="B30" s="402" t="s">
        <v>2198</v>
      </c>
      <c r="C30" s="68"/>
      <c r="D30" s="267"/>
      <c r="E30" s="270"/>
      <c r="F30" s="219">
        <f t="shared" si="0"/>
        <v>0</v>
      </c>
      <c r="G30" s="261"/>
      <c r="H30" s="262">
        <f t="shared" si="1"/>
        <v>0</v>
      </c>
      <c r="I30" s="264"/>
      <c r="J30" s="262"/>
    </row>
    <row r="31" spans="1:10" x14ac:dyDescent="0.2">
      <c r="A31" s="405"/>
      <c r="B31" s="401" t="s">
        <v>2199</v>
      </c>
      <c r="C31" s="257"/>
      <c r="D31" s="267"/>
      <c r="E31" s="259"/>
      <c r="F31" s="219">
        <f t="shared" si="0"/>
        <v>0</v>
      </c>
      <c r="G31" s="265"/>
      <c r="H31" s="262">
        <f t="shared" si="1"/>
        <v>0</v>
      </c>
      <c r="I31" s="264"/>
      <c r="J31" s="262"/>
    </row>
    <row r="32" spans="1:10" ht="12.75" customHeight="1" x14ac:dyDescent="0.2">
      <c r="A32" s="405"/>
      <c r="B32" s="401"/>
      <c r="C32" s="257"/>
      <c r="D32" s="267"/>
      <c r="E32" s="268"/>
      <c r="F32" s="219">
        <f t="shared" si="0"/>
        <v>0</v>
      </c>
      <c r="G32" s="265"/>
      <c r="H32" s="262">
        <f t="shared" si="1"/>
        <v>0</v>
      </c>
      <c r="I32" s="264"/>
      <c r="J32" s="262"/>
    </row>
    <row r="33" spans="1:10" ht="12.75" customHeight="1" x14ac:dyDescent="0.2">
      <c r="A33" s="405" t="s">
        <v>2279</v>
      </c>
      <c r="B33" s="401" t="s">
        <v>2200</v>
      </c>
      <c r="C33" s="257" t="s">
        <v>573</v>
      </c>
      <c r="D33" s="267" t="s">
        <v>2179</v>
      </c>
      <c r="E33" s="218">
        <f>7550/165*1.4</f>
        <v>64.060606060606062</v>
      </c>
      <c r="F33" s="219">
        <f t="shared" si="0"/>
        <v>91.606666666666683</v>
      </c>
      <c r="G33" s="265">
        <v>10</v>
      </c>
      <c r="H33" s="262">
        <f t="shared" si="1"/>
        <v>916.06666666666683</v>
      </c>
      <c r="I33" s="264">
        <f>H33*3.172</f>
        <v>2905.7634666666672</v>
      </c>
      <c r="J33" s="262">
        <v>7970</v>
      </c>
    </row>
    <row r="34" spans="1:10" x14ac:dyDescent="0.2">
      <c r="A34" s="405"/>
      <c r="B34" s="401" t="s">
        <v>2201</v>
      </c>
      <c r="C34" s="257"/>
      <c r="D34" s="267"/>
      <c r="E34" s="259"/>
      <c r="F34" s="219">
        <f t="shared" si="0"/>
        <v>0</v>
      </c>
      <c r="G34" s="265"/>
      <c r="H34" s="262">
        <f t="shared" si="1"/>
        <v>0</v>
      </c>
      <c r="I34" s="264"/>
      <c r="J34" s="262"/>
    </row>
    <row r="35" spans="1:10" ht="12.75" customHeight="1" x14ac:dyDescent="0.2">
      <c r="A35" s="405"/>
      <c r="B35" s="401" t="s">
        <v>2202</v>
      </c>
      <c r="C35" s="257"/>
      <c r="D35" s="267"/>
      <c r="E35" s="259"/>
      <c r="F35" s="219">
        <f t="shared" si="0"/>
        <v>0</v>
      </c>
      <c r="G35" s="265"/>
      <c r="H35" s="262">
        <f t="shared" si="1"/>
        <v>0</v>
      </c>
      <c r="I35" s="264"/>
      <c r="J35" s="262"/>
    </row>
    <row r="36" spans="1:10" ht="12.75" customHeight="1" x14ac:dyDescent="0.2">
      <c r="A36" s="405"/>
      <c r="B36" s="401"/>
      <c r="C36" s="257"/>
      <c r="D36" s="267"/>
      <c r="E36" s="259"/>
      <c r="F36" s="219">
        <f t="shared" si="0"/>
        <v>0</v>
      </c>
      <c r="G36" s="265"/>
      <c r="H36" s="262">
        <f t="shared" si="1"/>
        <v>0</v>
      </c>
      <c r="I36" s="264"/>
      <c r="J36" s="262"/>
    </row>
    <row r="37" spans="1:10" ht="25.5" x14ac:dyDescent="0.2">
      <c r="A37" s="405" t="s">
        <v>2280</v>
      </c>
      <c r="B37" s="401" t="s">
        <v>2200</v>
      </c>
      <c r="C37" s="257" t="s">
        <v>14</v>
      </c>
      <c r="D37" s="267" t="s">
        <v>2179</v>
      </c>
      <c r="E37" s="218">
        <f>7550/165*1.4</f>
        <v>64.060606060606062</v>
      </c>
      <c r="F37" s="219">
        <f t="shared" si="0"/>
        <v>91.606666666666683</v>
      </c>
      <c r="G37" s="265">
        <v>5</v>
      </c>
      <c r="H37" s="262">
        <f t="shared" si="1"/>
        <v>458.03333333333342</v>
      </c>
      <c r="I37" s="264">
        <f>H37*3.172</f>
        <v>1452.8817333333336</v>
      </c>
      <c r="J37" s="262">
        <v>3980</v>
      </c>
    </row>
    <row r="38" spans="1:10" x14ac:dyDescent="0.2">
      <c r="A38" s="405"/>
      <c r="B38" s="401" t="s">
        <v>2203</v>
      </c>
      <c r="C38" s="257"/>
      <c r="D38" s="267"/>
      <c r="E38" s="270"/>
      <c r="F38" s="219">
        <f t="shared" si="0"/>
        <v>0</v>
      </c>
      <c r="G38" s="265"/>
      <c r="H38" s="262">
        <f t="shared" si="1"/>
        <v>0</v>
      </c>
      <c r="I38" s="264"/>
      <c r="J38" s="264"/>
    </row>
    <row r="39" spans="1:10" x14ac:dyDescent="0.2">
      <c r="A39" s="405"/>
      <c r="B39" s="401" t="s">
        <v>2202</v>
      </c>
      <c r="C39" s="257"/>
      <c r="D39" s="267"/>
      <c r="E39" s="270"/>
      <c r="F39" s="219">
        <f t="shared" si="0"/>
        <v>0</v>
      </c>
      <c r="G39" s="265"/>
      <c r="H39" s="262">
        <f t="shared" si="1"/>
        <v>0</v>
      </c>
      <c r="I39" s="264"/>
      <c r="J39" s="264"/>
    </row>
    <row r="40" spans="1:10" x14ac:dyDescent="0.2">
      <c r="A40" s="405"/>
      <c r="B40" s="401"/>
      <c r="C40" s="272"/>
      <c r="D40" s="272"/>
      <c r="E40" s="273"/>
      <c r="F40" s="219">
        <f t="shared" si="0"/>
        <v>0</v>
      </c>
      <c r="G40" s="274"/>
      <c r="H40" s="262">
        <f t="shared" si="1"/>
        <v>0</v>
      </c>
      <c r="I40" s="275"/>
      <c r="J40" s="281"/>
    </row>
    <row r="41" spans="1:10" ht="25.5" x14ac:dyDescent="0.2">
      <c r="A41" s="405" t="s">
        <v>2281</v>
      </c>
      <c r="B41" s="401" t="s">
        <v>2200</v>
      </c>
      <c r="C41" s="257" t="s">
        <v>14</v>
      </c>
      <c r="D41" s="267" t="s">
        <v>2179</v>
      </c>
      <c r="E41" s="218">
        <f>7550/165*1.4</f>
        <v>64.060606060606062</v>
      </c>
      <c r="F41" s="219">
        <f t="shared" si="0"/>
        <v>91.606666666666683</v>
      </c>
      <c r="G41" s="265">
        <v>3</v>
      </c>
      <c r="H41" s="262">
        <f t="shared" si="1"/>
        <v>274.82000000000005</v>
      </c>
      <c r="I41" s="264">
        <f>H41*3.172</f>
        <v>871.72904000000017</v>
      </c>
      <c r="J41" s="262">
        <v>2390</v>
      </c>
    </row>
    <row r="42" spans="1:10" ht="12.75" customHeight="1" x14ac:dyDescent="0.2">
      <c r="A42" s="405"/>
      <c r="B42" s="401" t="s">
        <v>2204</v>
      </c>
      <c r="C42" s="257"/>
      <c r="D42" s="267"/>
      <c r="E42" s="270"/>
      <c r="F42" s="219">
        <f t="shared" si="0"/>
        <v>0</v>
      </c>
      <c r="G42" s="261"/>
      <c r="H42" s="262">
        <f t="shared" si="1"/>
        <v>0</v>
      </c>
      <c r="I42" s="264"/>
      <c r="J42" s="262"/>
    </row>
    <row r="43" spans="1:10" ht="12.75" customHeight="1" x14ac:dyDescent="0.2">
      <c r="A43" s="405"/>
      <c r="B43" s="401"/>
      <c r="C43" s="257"/>
      <c r="D43" s="267"/>
      <c r="E43" s="270"/>
      <c r="F43" s="219">
        <f t="shared" si="0"/>
        <v>0</v>
      </c>
      <c r="G43" s="261"/>
      <c r="H43" s="262">
        <f t="shared" si="1"/>
        <v>0</v>
      </c>
      <c r="I43" s="264"/>
      <c r="J43" s="262"/>
    </row>
    <row r="44" spans="1:10" ht="12.75" customHeight="1" x14ac:dyDescent="0.2">
      <c r="A44" s="405" t="s">
        <v>2282</v>
      </c>
      <c r="B44" s="401" t="s">
        <v>2205</v>
      </c>
      <c r="C44" s="257" t="s">
        <v>14</v>
      </c>
      <c r="D44" s="267" t="s">
        <v>2179</v>
      </c>
      <c r="E44" s="218">
        <f>7550/165*1.4</f>
        <v>64.060606060606062</v>
      </c>
      <c r="F44" s="219">
        <f t="shared" si="0"/>
        <v>91.606666666666683</v>
      </c>
      <c r="G44" s="261">
        <v>5</v>
      </c>
      <c r="H44" s="262">
        <f t="shared" si="1"/>
        <v>458.03333333333342</v>
      </c>
      <c r="I44" s="264">
        <f>H44*3.172</f>
        <v>1452.8817333333336</v>
      </c>
      <c r="J44" s="262">
        <v>4000</v>
      </c>
    </row>
    <row r="45" spans="1:10" ht="12.75" customHeight="1" x14ac:dyDescent="0.2">
      <c r="A45" s="405"/>
      <c r="B45" s="463" t="s">
        <v>2206</v>
      </c>
      <c r="C45" s="272"/>
      <c r="D45" s="272"/>
      <c r="E45" s="273"/>
      <c r="F45" s="219">
        <f t="shared" si="0"/>
        <v>0</v>
      </c>
      <c r="G45" s="261"/>
      <c r="H45" s="262">
        <f t="shared" si="1"/>
        <v>0</v>
      </c>
      <c r="I45" s="275"/>
      <c r="J45" s="275"/>
    </row>
    <row r="46" spans="1:10" ht="12.75" customHeight="1" x14ac:dyDescent="0.2">
      <c r="A46" s="405"/>
      <c r="B46" s="401" t="s">
        <v>2207</v>
      </c>
      <c r="C46" s="257"/>
      <c r="D46" s="267"/>
      <c r="E46" s="270"/>
      <c r="F46" s="219">
        <f t="shared" si="0"/>
        <v>0</v>
      </c>
      <c r="G46" s="261"/>
      <c r="H46" s="262">
        <f t="shared" si="1"/>
        <v>0</v>
      </c>
      <c r="I46" s="264"/>
      <c r="J46" s="262"/>
    </row>
    <row r="47" spans="1:10" ht="12.75" customHeight="1" x14ac:dyDescent="0.2">
      <c r="A47" s="405"/>
      <c r="B47" s="401"/>
      <c r="C47" s="257"/>
      <c r="D47" s="267"/>
      <c r="E47" s="270"/>
      <c r="F47" s="219">
        <f t="shared" si="0"/>
        <v>0</v>
      </c>
      <c r="G47" s="261"/>
      <c r="H47" s="262">
        <f t="shared" si="1"/>
        <v>0</v>
      </c>
      <c r="I47" s="264"/>
      <c r="J47" s="262"/>
    </row>
    <row r="48" spans="1:10" ht="25.5" x14ac:dyDescent="0.2">
      <c r="A48" s="405" t="s">
        <v>2283</v>
      </c>
      <c r="B48" s="401" t="s">
        <v>2208</v>
      </c>
      <c r="C48" s="257" t="s">
        <v>14</v>
      </c>
      <c r="D48" s="267" t="s">
        <v>2179</v>
      </c>
      <c r="E48" s="218">
        <f>7550/165*1.4</f>
        <v>64.060606060606062</v>
      </c>
      <c r="F48" s="219">
        <f t="shared" si="0"/>
        <v>91.606666666666683</v>
      </c>
      <c r="G48" s="261">
        <v>8</v>
      </c>
      <c r="H48" s="262">
        <f t="shared" si="1"/>
        <v>732.85333333333347</v>
      </c>
      <c r="I48" s="264">
        <f>H48*3.172</f>
        <v>2324.6107733333338</v>
      </c>
      <c r="J48" s="262">
        <v>6370</v>
      </c>
    </row>
    <row r="49" spans="1:10" ht="25.5" x14ac:dyDescent="0.2">
      <c r="A49" s="452"/>
      <c r="B49" s="401" t="s">
        <v>2209</v>
      </c>
      <c r="C49" s="272"/>
      <c r="D49" s="272"/>
      <c r="E49" s="273"/>
      <c r="F49" s="219">
        <f t="shared" si="0"/>
        <v>0</v>
      </c>
      <c r="G49" s="261"/>
      <c r="H49" s="262">
        <f t="shared" si="1"/>
        <v>0</v>
      </c>
      <c r="I49" s="275"/>
      <c r="J49" s="281"/>
    </row>
    <row r="50" spans="1:10" x14ac:dyDescent="0.2">
      <c r="A50" s="272"/>
      <c r="B50" s="401" t="s">
        <v>2210</v>
      </c>
      <c r="C50" s="272"/>
      <c r="D50" s="272"/>
      <c r="E50" s="273"/>
      <c r="F50" s="219">
        <f t="shared" si="0"/>
        <v>0</v>
      </c>
      <c r="G50" s="278"/>
      <c r="H50" s="262">
        <f t="shared" si="1"/>
        <v>0</v>
      </c>
      <c r="I50" s="275"/>
      <c r="J50" s="281"/>
    </row>
    <row r="51" spans="1:10" ht="12.75" customHeight="1" x14ac:dyDescent="0.2">
      <c r="A51" s="272"/>
      <c r="B51" s="401"/>
      <c r="C51" s="272"/>
      <c r="D51" s="272"/>
      <c r="E51" s="273"/>
      <c r="F51" s="219">
        <f t="shared" si="0"/>
        <v>0</v>
      </c>
      <c r="G51" s="279"/>
      <c r="H51" s="262">
        <f t="shared" si="1"/>
        <v>0</v>
      </c>
      <c r="I51" s="275"/>
      <c r="J51" s="281"/>
    </row>
    <row r="52" spans="1:10" ht="54.6" customHeight="1" x14ac:dyDescent="0.2">
      <c r="A52" s="405" t="s">
        <v>2284</v>
      </c>
      <c r="B52" s="401" t="s">
        <v>2550</v>
      </c>
      <c r="C52" s="257" t="s">
        <v>573</v>
      </c>
      <c r="D52" s="267" t="s">
        <v>2179</v>
      </c>
      <c r="E52" s="218">
        <f>7550/165*1.4</f>
        <v>64.060606060606062</v>
      </c>
      <c r="F52" s="219">
        <f t="shared" si="0"/>
        <v>91.606666666666683</v>
      </c>
      <c r="G52" s="280">
        <v>4</v>
      </c>
      <c r="H52" s="262">
        <f t="shared" si="1"/>
        <v>366.42666666666673</v>
      </c>
      <c r="I52" s="264">
        <f>H52*3.172</f>
        <v>1162.3053866666669</v>
      </c>
      <c r="J52" s="262">
        <v>3180</v>
      </c>
    </row>
    <row r="53" spans="1:10" x14ac:dyDescent="0.2">
      <c r="A53" s="272"/>
      <c r="B53" s="401" t="s">
        <v>2211</v>
      </c>
      <c r="C53" s="277"/>
      <c r="D53" s="277"/>
      <c r="E53" s="273"/>
      <c r="F53" s="219">
        <f t="shared" si="0"/>
        <v>0</v>
      </c>
      <c r="G53" s="279"/>
      <c r="H53" s="262">
        <f t="shared" si="1"/>
        <v>0</v>
      </c>
      <c r="I53" s="281"/>
      <c r="J53" s="275"/>
    </row>
    <row r="54" spans="1:10" x14ac:dyDescent="0.2">
      <c r="A54" s="272"/>
      <c r="B54" s="401"/>
      <c r="C54" s="277"/>
      <c r="D54" s="277"/>
      <c r="E54" s="273"/>
      <c r="F54" s="219">
        <f t="shared" si="0"/>
        <v>0</v>
      </c>
      <c r="G54" s="279"/>
      <c r="H54" s="262">
        <f t="shared" si="1"/>
        <v>0</v>
      </c>
      <c r="I54" s="281"/>
      <c r="J54" s="275"/>
    </row>
    <row r="55" spans="1:10" ht="33" customHeight="1" x14ac:dyDescent="0.2">
      <c r="A55" s="405" t="s">
        <v>2285</v>
      </c>
      <c r="B55" s="401" t="s">
        <v>2549</v>
      </c>
      <c r="C55" s="282" t="s">
        <v>14</v>
      </c>
      <c r="D55" s="283" t="s">
        <v>2179</v>
      </c>
      <c r="E55" s="218">
        <f>7550/165*1.4</f>
        <v>64.060606060606062</v>
      </c>
      <c r="F55" s="219">
        <f t="shared" si="0"/>
        <v>91.606666666666683</v>
      </c>
      <c r="G55" s="261">
        <v>5</v>
      </c>
      <c r="H55" s="262">
        <f t="shared" si="1"/>
        <v>458.03333333333342</v>
      </c>
      <c r="I55" s="264">
        <f>H55*3.172</f>
        <v>1452.8817333333336</v>
      </c>
      <c r="J55" s="262">
        <v>3980</v>
      </c>
    </row>
    <row r="56" spans="1:10" x14ac:dyDescent="0.2">
      <c r="A56" s="272"/>
      <c r="B56" s="401"/>
      <c r="C56" s="277"/>
      <c r="D56" s="277"/>
      <c r="E56" s="218"/>
      <c r="F56" s="219">
        <f t="shared" si="0"/>
        <v>0</v>
      </c>
      <c r="G56" s="279"/>
      <c r="H56" s="262">
        <f t="shared" si="1"/>
        <v>0</v>
      </c>
      <c r="I56" s="281"/>
      <c r="J56" s="275"/>
    </row>
    <row r="57" spans="1:10" ht="25.5" x14ac:dyDescent="0.2">
      <c r="A57" s="405" t="s">
        <v>2286</v>
      </c>
      <c r="B57" s="401" t="s">
        <v>2212</v>
      </c>
      <c r="C57" s="257" t="s">
        <v>14</v>
      </c>
      <c r="D57" s="283" t="s">
        <v>2179</v>
      </c>
      <c r="E57" s="218">
        <f>7550/165*1.4</f>
        <v>64.060606060606062</v>
      </c>
      <c r="F57" s="219">
        <f t="shared" si="0"/>
        <v>91.606666666666683</v>
      </c>
      <c r="G57" s="261">
        <v>8</v>
      </c>
      <c r="H57" s="262">
        <f t="shared" si="1"/>
        <v>732.85333333333347</v>
      </c>
      <c r="I57" s="264">
        <f>H57*3.172</f>
        <v>2324.6107733333338</v>
      </c>
      <c r="J57" s="262">
        <v>6370</v>
      </c>
    </row>
    <row r="58" spans="1:10" ht="14.25" customHeight="1" x14ac:dyDescent="0.2">
      <c r="A58" s="439"/>
      <c r="B58" s="465" t="s">
        <v>2551</v>
      </c>
      <c r="C58" s="290"/>
      <c r="D58" s="470"/>
      <c r="E58" s="425"/>
      <c r="F58" s="432">
        <f t="shared" si="0"/>
        <v>0</v>
      </c>
      <c r="G58" s="293"/>
      <c r="H58" s="295">
        <f t="shared" si="1"/>
        <v>0</v>
      </c>
      <c r="I58" s="295"/>
      <c r="J58" s="295"/>
    </row>
    <row r="59" spans="1:10" x14ac:dyDescent="0.2">
      <c r="A59" s="405"/>
      <c r="B59" s="401"/>
      <c r="C59" s="257"/>
      <c r="D59" s="267"/>
      <c r="E59" s="259"/>
      <c r="F59" s="219">
        <f t="shared" si="0"/>
        <v>0</v>
      </c>
      <c r="G59" s="261"/>
      <c r="H59" s="262">
        <f t="shared" si="1"/>
        <v>0</v>
      </c>
      <c r="I59" s="264"/>
      <c r="J59" s="262"/>
    </row>
    <row r="60" spans="1:10" ht="14.25" customHeight="1" x14ac:dyDescent="0.2">
      <c r="A60" s="405" t="s">
        <v>2287</v>
      </c>
      <c r="B60" s="401" t="s">
        <v>2212</v>
      </c>
      <c r="C60" s="257" t="s">
        <v>14</v>
      </c>
      <c r="D60" s="267" t="s">
        <v>2179</v>
      </c>
      <c r="E60" s="218">
        <f>7550/165*1.4</f>
        <v>64.060606060606062</v>
      </c>
      <c r="F60" s="219">
        <f t="shared" si="0"/>
        <v>91.606666666666683</v>
      </c>
      <c r="G60" s="261">
        <v>2</v>
      </c>
      <c r="H60" s="262">
        <f t="shared" si="1"/>
        <v>183.21333333333337</v>
      </c>
      <c r="I60" s="264">
        <f>H60*3.172</f>
        <v>581.15269333333345</v>
      </c>
      <c r="J60" s="262">
        <v>1590</v>
      </c>
    </row>
    <row r="61" spans="1:10" ht="14.25" customHeight="1" x14ac:dyDescent="0.2">
      <c r="A61" s="405"/>
      <c r="B61" s="401" t="s">
        <v>2552</v>
      </c>
      <c r="C61" s="257" t="s">
        <v>2213</v>
      </c>
      <c r="D61" s="267"/>
      <c r="E61" s="268"/>
      <c r="F61" s="219">
        <f t="shared" si="0"/>
        <v>0</v>
      </c>
      <c r="G61" s="265"/>
      <c r="H61" s="262">
        <f t="shared" si="1"/>
        <v>0</v>
      </c>
      <c r="I61" s="262"/>
      <c r="J61" s="262"/>
    </row>
    <row r="62" spans="1:10" ht="14.25" customHeight="1" x14ac:dyDescent="0.2">
      <c r="A62" s="405"/>
      <c r="B62" s="401" t="s">
        <v>2214</v>
      </c>
      <c r="C62" s="257"/>
      <c r="D62" s="267"/>
      <c r="E62" s="268"/>
      <c r="F62" s="219">
        <f t="shared" si="0"/>
        <v>0</v>
      </c>
      <c r="G62" s="265"/>
      <c r="H62" s="262">
        <f t="shared" si="1"/>
        <v>0</v>
      </c>
      <c r="I62" s="264"/>
      <c r="J62" s="262"/>
    </row>
    <row r="63" spans="1:10" x14ac:dyDescent="0.2">
      <c r="A63" s="405"/>
      <c r="B63" s="401"/>
      <c r="C63" s="257"/>
      <c r="D63" s="267"/>
      <c r="E63" s="268"/>
      <c r="F63" s="219">
        <f t="shared" si="0"/>
        <v>0</v>
      </c>
      <c r="G63" s="265"/>
      <c r="H63" s="262">
        <f t="shared" si="1"/>
        <v>0</v>
      </c>
      <c r="I63" s="264"/>
      <c r="J63" s="262"/>
    </row>
    <row r="64" spans="1:10" x14ac:dyDescent="0.2">
      <c r="A64" s="405" t="s">
        <v>2288</v>
      </c>
      <c r="B64" s="401" t="s">
        <v>2215</v>
      </c>
      <c r="C64" s="257" t="s">
        <v>69</v>
      </c>
      <c r="D64" s="267" t="s">
        <v>2179</v>
      </c>
      <c r="E64" s="218">
        <f>7550/165*1.4</f>
        <v>64.060606060606062</v>
      </c>
      <c r="F64" s="219">
        <f t="shared" si="0"/>
        <v>91.606666666666683</v>
      </c>
      <c r="G64" s="261">
        <v>0.6</v>
      </c>
      <c r="H64" s="262">
        <f t="shared" si="1"/>
        <v>54.964000000000006</v>
      </c>
      <c r="I64" s="264">
        <f>H64*3.172</f>
        <v>174.34580800000003</v>
      </c>
      <c r="J64" s="262">
        <v>480</v>
      </c>
    </row>
    <row r="65" spans="1:10" ht="13.15" customHeight="1" x14ac:dyDescent="0.2">
      <c r="A65" s="405"/>
      <c r="B65" s="401"/>
      <c r="C65" s="257"/>
      <c r="D65" s="267"/>
      <c r="E65" s="268"/>
      <c r="F65" s="219">
        <f t="shared" si="0"/>
        <v>0</v>
      </c>
      <c r="G65" s="261"/>
      <c r="H65" s="262">
        <f t="shared" si="1"/>
        <v>0</v>
      </c>
      <c r="I65" s="262"/>
      <c r="J65" s="262"/>
    </row>
    <row r="66" spans="1:10" x14ac:dyDescent="0.2">
      <c r="A66" s="405" t="s">
        <v>2289</v>
      </c>
      <c r="B66" s="401" t="s">
        <v>2216</v>
      </c>
      <c r="C66" s="257" t="s">
        <v>1202</v>
      </c>
      <c r="D66" s="267" t="s">
        <v>2179</v>
      </c>
      <c r="E66" s="218">
        <f>7550/165*1.4</f>
        <v>64.060606060606062</v>
      </c>
      <c r="F66" s="219">
        <f t="shared" si="0"/>
        <v>91.606666666666683</v>
      </c>
      <c r="G66" s="261">
        <v>1.5</v>
      </c>
      <c r="H66" s="262">
        <f t="shared" si="1"/>
        <v>137.41000000000003</v>
      </c>
      <c r="I66" s="264">
        <f>H66*3.172</f>
        <v>435.86452000000008</v>
      </c>
      <c r="J66" s="262">
        <v>1190</v>
      </c>
    </row>
    <row r="67" spans="1:10" x14ac:dyDescent="0.2">
      <c r="A67" s="405"/>
      <c r="B67" s="401" t="s">
        <v>2217</v>
      </c>
      <c r="C67" s="257"/>
      <c r="D67" s="267"/>
      <c r="E67" s="259"/>
      <c r="F67" s="219">
        <f t="shared" si="0"/>
        <v>0</v>
      </c>
      <c r="G67" s="261"/>
      <c r="H67" s="262">
        <f t="shared" si="1"/>
        <v>0</v>
      </c>
      <c r="I67" s="262"/>
      <c r="J67" s="262"/>
    </row>
    <row r="68" spans="1:10" x14ac:dyDescent="0.2">
      <c r="A68" s="405"/>
      <c r="B68" s="401"/>
      <c r="C68" s="257"/>
      <c r="D68" s="267"/>
      <c r="E68" s="259"/>
      <c r="F68" s="219">
        <f t="shared" si="0"/>
        <v>0</v>
      </c>
      <c r="G68" s="261"/>
      <c r="H68" s="262">
        <f t="shared" si="1"/>
        <v>0</v>
      </c>
      <c r="I68" s="264"/>
      <c r="J68" s="262"/>
    </row>
    <row r="69" spans="1:10" ht="29.45" customHeight="1" x14ac:dyDescent="0.2">
      <c r="A69" s="405" t="s">
        <v>2290</v>
      </c>
      <c r="B69" s="401" t="s">
        <v>2553</v>
      </c>
      <c r="C69" s="257" t="s">
        <v>573</v>
      </c>
      <c r="D69" s="267" t="s">
        <v>2179</v>
      </c>
      <c r="E69" s="218">
        <f>7550/165*1.4</f>
        <v>64.060606060606062</v>
      </c>
      <c r="F69" s="219">
        <f t="shared" si="0"/>
        <v>91.606666666666683</v>
      </c>
      <c r="G69" s="261">
        <v>5</v>
      </c>
      <c r="H69" s="262">
        <f t="shared" si="1"/>
        <v>458.03333333333342</v>
      </c>
      <c r="I69" s="264">
        <f>H69*3.172</f>
        <v>1452.8817333333336</v>
      </c>
      <c r="J69" s="262">
        <v>3980</v>
      </c>
    </row>
    <row r="70" spans="1:10" ht="14.25" customHeight="1" x14ac:dyDescent="0.2">
      <c r="A70" s="405"/>
      <c r="B70" s="401" t="s">
        <v>2218</v>
      </c>
      <c r="C70" s="257"/>
      <c r="D70" s="267"/>
      <c r="E70" s="259"/>
      <c r="F70" s="219">
        <f t="shared" si="0"/>
        <v>0</v>
      </c>
      <c r="G70" s="261"/>
      <c r="H70" s="262">
        <f t="shared" si="1"/>
        <v>0</v>
      </c>
      <c r="I70" s="271"/>
      <c r="J70" s="262"/>
    </row>
    <row r="71" spans="1:10" ht="14.25" customHeight="1" x14ac:dyDescent="0.2">
      <c r="A71" s="405"/>
      <c r="B71" s="401" t="s">
        <v>2219</v>
      </c>
      <c r="C71" s="257"/>
      <c r="D71" s="267"/>
      <c r="E71" s="259"/>
      <c r="F71" s="219">
        <f t="shared" si="0"/>
        <v>0</v>
      </c>
      <c r="G71" s="261"/>
      <c r="H71" s="262">
        <f t="shared" si="1"/>
        <v>0</v>
      </c>
      <c r="I71" s="271"/>
      <c r="J71" s="262"/>
    </row>
    <row r="72" spans="1:10" ht="11.25" customHeight="1" x14ac:dyDescent="0.2">
      <c r="A72" s="405"/>
      <c r="B72" s="401"/>
      <c r="C72" s="257"/>
      <c r="D72" s="267"/>
      <c r="E72" s="259"/>
      <c r="F72" s="219">
        <f t="shared" si="0"/>
        <v>0</v>
      </c>
      <c r="G72" s="261"/>
      <c r="H72" s="262">
        <f t="shared" si="1"/>
        <v>0</v>
      </c>
      <c r="I72" s="271"/>
      <c r="J72" s="262"/>
    </row>
    <row r="73" spans="1:10" ht="29.45" customHeight="1" x14ac:dyDescent="0.2">
      <c r="A73" s="405" t="s">
        <v>2291</v>
      </c>
      <c r="B73" s="401" t="s">
        <v>2554</v>
      </c>
      <c r="C73" s="257" t="s">
        <v>14</v>
      </c>
      <c r="D73" s="267" t="s">
        <v>2179</v>
      </c>
      <c r="E73" s="218">
        <f>7550/165*1.4</f>
        <v>64.060606060606062</v>
      </c>
      <c r="F73" s="219">
        <f t="shared" si="0"/>
        <v>91.606666666666683</v>
      </c>
      <c r="G73" s="261">
        <v>3</v>
      </c>
      <c r="H73" s="262">
        <f t="shared" si="1"/>
        <v>274.82000000000005</v>
      </c>
      <c r="I73" s="264">
        <f>H73*3.172</f>
        <v>871.72904000000017</v>
      </c>
      <c r="J73" s="262">
        <v>2390</v>
      </c>
    </row>
    <row r="74" spans="1:10" ht="11.25" customHeight="1" x14ac:dyDescent="0.2">
      <c r="A74" s="405"/>
      <c r="B74" s="401"/>
      <c r="C74" s="257"/>
      <c r="D74" s="267"/>
      <c r="E74" s="259"/>
      <c r="F74" s="219">
        <f t="shared" si="0"/>
        <v>0</v>
      </c>
      <c r="G74" s="261"/>
      <c r="H74" s="262">
        <f t="shared" si="1"/>
        <v>0</v>
      </c>
      <c r="I74" s="271"/>
      <c r="J74" s="262"/>
    </row>
    <row r="75" spans="1:10" ht="28.9" customHeight="1" x14ac:dyDescent="0.2">
      <c r="A75" s="405" t="s">
        <v>2292</v>
      </c>
      <c r="B75" s="401" t="s">
        <v>2555</v>
      </c>
      <c r="C75" s="257" t="s">
        <v>14</v>
      </c>
      <c r="D75" s="267" t="s">
        <v>2179</v>
      </c>
      <c r="E75" s="218">
        <f>7550/165*1.4</f>
        <v>64.060606060606062</v>
      </c>
      <c r="F75" s="219">
        <f t="shared" si="0"/>
        <v>91.606666666666683</v>
      </c>
      <c r="G75" s="261">
        <v>1.5</v>
      </c>
      <c r="H75" s="262">
        <f t="shared" si="1"/>
        <v>137.41000000000003</v>
      </c>
      <c r="I75" s="264">
        <f>H75*3.172</f>
        <v>435.86452000000008</v>
      </c>
      <c r="J75" s="262">
        <v>1190</v>
      </c>
    </row>
    <row r="76" spans="1:10" x14ac:dyDescent="0.2">
      <c r="A76" s="405"/>
      <c r="B76" s="401"/>
      <c r="C76" s="257"/>
      <c r="D76" s="267"/>
      <c r="E76" s="259"/>
      <c r="F76" s="219">
        <f t="shared" si="0"/>
        <v>0</v>
      </c>
      <c r="G76" s="261"/>
      <c r="H76" s="262">
        <f t="shared" si="1"/>
        <v>0</v>
      </c>
      <c r="I76" s="271"/>
      <c r="J76" s="262"/>
    </row>
    <row r="77" spans="1:10" ht="23.45" customHeight="1" x14ac:dyDescent="0.2">
      <c r="A77" s="405" t="s">
        <v>2293</v>
      </c>
      <c r="B77" s="401" t="s">
        <v>2556</v>
      </c>
      <c r="C77" s="257" t="s">
        <v>573</v>
      </c>
      <c r="D77" s="267" t="s">
        <v>2179</v>
      </c>
      <c r="E77" s="218">
        <f>7550/165*1.4</f>
        <v>64.060606060606062</v>
      </c>
      <c r="F77" s="219">
        <f t="shared" ref="F77:F94" si="2">E77*1.3*1.1</f>
        <v>91.606666666666683</v>
      </c>
      <c r="G77" s="261">
        <v>8</v>
      </c>
      <c r="H77" s="262">
        <f t="shared" ref="H77:H97" si="3">F77*G77</f>
        <v>732.85333333333347</v>
      </c>
      <c r="I77" s="264">
        <f>H77*3.172</f>
        <v>2324.6107733333338</v>
      </c>
      <c r="J77" s="262">
        <v>6370</v>
      </c>
    </row>
    <row r="78" spans="1:10" ht="14.25" customHeight="1" x14ac:dyDescent="0.2">
      <c r="A78" s="405"/>
      <c r="B78" s="401" t="s">
        <v>2220</v>
      </c>
      <c r="C78" s="257"/>
      <c r="D78" s="267"/>
      <c r="E78" s="259"/>
      <c r="F78" s="219">
        <f t="shared" si="2"/>
        <v>0</v>
      </c>
      <c r="G78" s="261"/>
      <c r="H78" s="262">
        <f t="shared" si="3"/>
        <v>0</v>
      </c>
      <c r="I78" s="271"/>
      <c r="J78" s="262"/>
    </row>
    <row r="79" spans="1:10" x14ac:dyDescent="0.2">
      <c r="A79" s="405"/>
      <c r="B79" s="401"/>
      <c r="C79" s="257"/>
      <c r="D79" s="267"/>
      <c r="E79" s="259"/>
      <c r="F79" s="219">
        <f t="shared" si="2"/>
        <v>0</v>
      </c>
      <c r="G79" s="261"/>
      <c r="H79" s="262">
        <f t="shared" si="3"/>
        <v>0</v>
      </c>
      <c r="I79" s="271"/>
      <c r="J79" s="262"/>
    </row>
    <row r="80" spans="1:10" ht="25.5" x14ac:dyDescent="0.2">
      <c r="A80" s="405" t="s">
        <v>2294</v>
      </c>
      <c r="B80" s="401" t="s">
        <v>2221</v>
      </c>
      <c r="C80" s="257" t="s">
        <v>14</v>
      </c>
      <c r="D80" s="267" t="s">
        <v>2179</v>
      </c>
      <c r="E80" s="218">
        <f>7550/165*1.4</f>
        <v>64.060606060606062</v>
      </c>
      <c r="F80" s="219">
        <f t="shared" si="2"/>
        <v>91.606666666666683</v>
      </c>
      <c r="G80" s="265">
        <v>2.4</v>
      </c>
      <c r="H80" s="262">
        <f t="shared" si="3"/>
        <v>219.85600000000002</v>
      </c>
      <c r="I80" s="264">
        <f>H80*3.172</f>
        <v>697.38323200000013</v>
      </c>
      <c r="J80" s="262">
        <v>1910</v>
      </c>
    </row>
    <row r="81" spans="1:10" ht="14.25" customHeight="1" x14ac:dyDescent="0.2">
      <c r="A81" s="405"/>
      <c r="B81" s="401" t="s">
        <v>1727</v>
      </c>
      <c r="C81" s="257"/>
      <c r="D81" s="267"/>
      <c r="E81" s="270"/>
      <c r="F81" s="219">
        <f t="shared" si="2"/>
        <v>0</v>
      </c>
      <c r="G81" s="261"/>
      <c r="H81" s="262">
        <f t="shared" si="3"/>
        <v>0</v>
      </c>
      <c r="I81" s="271"/>
      <c r="J81" s="262"/>
    </row>
    <row r="82" spans="1:10" ht="31.9" customHeight="1" x14ac:dyDescent="0.2">
      <c r="A82" s="405" t="s">
        <v>2295</v>
      </c>
      <c r="B82" s="401" t="s">
        <v>2557</v>
      </c>
      <c r="C82" s="257" t="s">
        <v>14</v>
      </c>
      <c r="D82" s="267" t="s">
        <v>2179</v>
      </c>
      <c r="E82" s="218">
        <f>7550/165*1.4</f>
        <v>64.060606060606062</v>
      </c>
      <c r="F82" s="219">
        <f t="shared" si="2"/>
        <v>91.606666666666683</v>
      </c>
      <c r="G82" s="261">
        <v>8</v>
      </c>
      <c r="H82" s="262">
        <f t="shared" si="3"/>
        <v>732.85333333333347</v>
      </c>
      <c r="I82" s="264">
        <f>H82*3.172</f>
        <v>2324.6107733333338</v>
      </c>
      <c r="J82" s="262">
        <v>6380</v>
      </c>
    </row>
    <row r="83" spans="1:10" ht="14.25" customHeight="1" x14ac:dyDescent="0.2">
      <c r="A83" s="452"/>
      <c r="B83" s="401" t="s">
        <v>2558</v>
      </c>
      <c r="C83" s="272"/>
      <c r="D83" s="272"/>
      <c r="E83" s="273"/>
      <c r="F83" s="219">
        <f t="shared" si="2"/>
        <v>0</v>
      </c>
      <c r="G83" s="261"/>
      <c r="H83" s="262">
        <f t="shared" si="3"/>
        <v>0</v>
      </c>
      <c r="I83" s="275"/>
      <c r="J83" s="281"/>
    </row>
    <row r="84" spans="1:10" x14ac:dyDescent="0.2">
      <c r="A84" s="272"/>
      <c r="B84" s="401" t="s">
        <v>2222</v>
      </c>
      <c r="C84" s="272"/>
      <c r="D84" s="287"/>
      <c r="E84" s="273"/>
      <c r="F84" s="219">
        <f t="shared" si="2"/>
        <v>0</v>
      </c>
      <c r="G84" s="278"/>
      <c r="H84" s="262">
        <f t="shared" si="3"/>
        <v>0</v>
      </c>
      <c r="I84" s="286"/>
      <c r="J84" s="275"/>
    </row>
    <row r="85" spans="1:10" x14ac:dyDescent="0.2">
      <c r="A85" s="272"/>
      <c r="B85" s="401"/>
      <c r="C85" s="272"/>
      <c r="D85" s="263"/>
      <c r="E85" s="273"/>
      <c r="F85" s="219">
        <f t="shared" si="2"/>
        <v>0</v>
      </c>
      <c r="G85" s="278"/>
      <c r="H85" s="262">
        <f t="shared" si="3"/>
        <v>0</v>
      </c>
      <c r="I85" s="286"/>
      <c r="J85" s="275"/>
    </row>
    <row r="86" spans="1:10" ht="25.5" x14ac:dyDescent="0.2">
      <c r="A86" s="405" t="s">
        <v>2296</v>
      </c>
      <c r="B86" s="401" t="s">
        <v>2223</v>
      </c>
      <c r="C86" s="257" t="s">
        <v>14</v>
      </c>
      <c r="D86" s="267" t="s">
        <v>2179</v>
      </c>
      <c r="E86" s="218">
        <f>7550/165*1.4</f>
        <v>64.060606060606062</v>
      </c>
      <c r="F86" s="219">
        <f t="shared" si="2"/>
        <v>91.606666666666683</v>
      </c>
      <c r="G86" s="261">
        <v>4.5999999999999996</v>
      </c>
      <c r="H86" s="262">
        <f t="shared" si="3"/>
        <v>421.39066666666673</v>
      </c>
      <c r="I86" s="264">
        <f>H86*3.172</f>
        <v>1336.6511946666669</v>
      </c>
      <c r="J86" s="262">
        <v>3660</v>
      </c>
    </row>
    <row r="87" spans="1:10" ht="14.25" customHeight="1" x14ac:dyDescent="0.2">
      <c r="A87" s="405"/>
      <c r="B87" s="464" t="s">
        <v>2224</v>
      </c>
      <c r="C87" s="277"/>
      <c r="D87" s="272"/>
      <c r="E87" s="273"/>
      <c r="F87" s="219">
        <f t="shared" si="2"/>
        <v>0</v>
      </c>
      <c r="G87" s="261"/>
      <c r="H87" s="262">
        <f t="shared" si="3"/>
        <v>0</v>
      </c>
      <c r="I87" s="275"/>
      <c r="J87" s="275"/>
    </row>
    <row r="88" spans="1:10" ht="14.25" customHeight="1" x14ac:dyDescent="0.2">
      <c r="A88" s="272"/>
      <c r="B88" s="401" t="s">
        <v>2225</v>
      </c>
      <c r="C88" s="272"/>
      <c r="D88" s="272"/>
      <c r="E88" s="273"/>
      <c r="F88" s="219">
        <f t="shared" si="2"/>
        <v>0</v>
      </c>
      <c r="G88" s="261"/>
      <c r="H88" s="262">
        <f t="shared" si="3"/>
        <v>0</v>
      </c>
      <c r="I88" s="275"/>
      <c r="J88" s="275"/>
    </row>
    <row r="89" spans="1:10" x14ac:dyDescent="0.2">
      <c r="A89" s="272"/>
      <c r="B89" s="401"/>
      <c r="C89" s="272"/>
      <c r="D89" s="272"/>
      <c r="E89" s="218"/>
      <c r="F89" s="219">
        <f t="shared" si="2"/>
        <v>0</v>
      </c>
      <c r="G89" s="261"/>
      <c r="H89" s="262">
        <f t="shared" si="3"/>
        <v>0</v>
      </c>
      <c r="I89" s="286"/>
      <c r="J89" s="275"/>
    </row>
    <row r="90" spans="1:10" ht="25.5" x14ac:dyDescent="0.2">
      <c r="A90" s="405" t="s">
        <v>2297</v>
      </c>
      <c r="B90" s="401" t="s">
        <v>2223</v>
      </c>
      <c r="C90" s="257" t="s">
        <v>14</v>
      </c>
      <c r="D90" s="267" t="s">
        <v>2179</v>
      </c>
      <c r="E90" s="218">
        <f>7550/165*1.4</f>
        <v>64.060606060606062</v>
      </c>
      <c r="F90" s="219">
        <f t="shared" si="2"/>
        <v>91.606666666666683</v>
      </c>
      <c r="G90" s="261">
        <v>3</v>
      </c>
      <c r="H90" s="262">
        <f t="shared" si="3"/>
        <v>274.82000000000005</v>
      </c>
      <c r="I90" s="264">
        <f>H90*3.172</f>
        <v>871.72904000000017</v>
      </c>
      <c r="J90" s="262">
        <v>2390</v>
      </c>
    </row>
    <row r="91" spans="1:10" ht="14.25" customHeight="1" x14ac:dyDescent="0.2">
      <c r="A91" s="405"/>
      <c r="B91" s="464" t="s">
        <v>2226</v>
      </c>
      <c r="C91" s="257"/>
      <c r="D91" s="267"/>
      <c r="E91" s="259"/>
      <c r="F91" s="219">
        <f t="shared" si="2"/>
        <v>0</v>
      </c>
      <c r="G91" s="261"/>
      <c r="H91" s="262">
        <f t="shared" si="3"/>
        <v>0</v>
      </c>
      <c r="I91" s="271"/>
      <c r="J91" s="262"/>
    </row>
    <row r="92" spans="1:10" ht="14.25" customHeight="1" x14ac:dyDescent="0.2">
      <c r="A92" s="405"/>
      <c r="B92" s="401" t="s">
        <v>2227</v>
      </c>
      <c r="C92" s="257"/>
      <c r="D92" s="267"/>
      <c r="E92" s="259"/>
      <c r="F92" s="219">
        <f t="shared" si="2"/>
        <v>0</v>
      </c>
      <c r="G92" s="261"/>
      <c r="H92" s="262">
        <f t="shared" si="3"/>
        <v>0</v>
      </c>
      <c r="I92" s="271"/>
      <c r="J92" s="262"/>
    </row>
    <row r="93" spans="1:10" ht="14.25" customHeight="1" x14ac:dyDescent="0.2">
      <c r="A93" s="405"/>
      <c r="B93" s="401"/>
      <c r="C93" s="257"/>
      <c r="D93" s="267"/>
      <c r="E93" s="259"/>
      <c r="F93" s="219"/>
      <c r="G93" s="261"/>
      <c r="H93" s="262"/>
      <c r="I93" s="271"/>
      <c r="J93" s="262"/>
    </row>
    <row r="94" spans="1:10" ht="25.5" x14ac:dyDescent="0.2">
      <c r="A94" s="405" t="s">
        <v>2298</v>
      </c>
      <c r="B94" s="401" t="s">
        <v>2223</v>
      </c>
      <c r="C94" s="257" t="s">
        <v>14</v>
      </c>
      <c r="D94" s="267" t="s">
        <v>2179</v>
      </c>
      <c r="E94" s="218">
        <f>7550/165*1.4</f>
        <v>64.060606060606062</v>
      </c>
      <c r="F94" s="219">
        <f t="shared" si="2"/>
        <v>91.606666666666683</v>
      </c>
      <c r="G94" s="261">
        <v>1</v>
      </c>
      <c r="H94" s="262">
        <f t="shared" si="3"/>
        <v>91.606666666666683</v>
      </c>
      <c r="I94" s="264">
        <f>H94*3.172</f>
        <v>290.57634666666672</v>
      </c>
      <c r="J94" s="262">
        <v>800</v>
      </c>
    </row>
    <row r="95" spans="1:10" x14ac:dyDescent="0.2">
      <c r="A95" s="405"/>
      <c r="B95" s="464" t="s">
        <v>2560</v>
      </c>
      <c r="C95" s="257"/>
      <c r="D95" s="267"/>
      <c r="E95" s="270"/>
      <c r="F95" s="219"/>
      <c r="G95" s="261"/>
      <c r="H95" s="262">
        <f t="shared" si="3"/>
        <v>0</v>
      </c>
      <c r="I95" s="271"/>
      <c r="J95" s="262"/>
    </row>
    <row r="96" spans="1:10" ht="14.25" customHeight="1" x14ac:dyDescent="0.2">
      <c r="A96" s="405"/>
      <c r="B96" s="401" t="s">
        <v>2559</v>
      </c>
      <c r="C96" s="257"/>
      <c r="D96" s="267"/>
      <c r="E96" s="259"/>
      <c r="F96" s="288"/>
      <c r="G96" s="261"/>
      <c r="H96" s="262">
        <f t="shared" si="3"/>
        <v>0</v>
      </c>
      <c r="I96" s="271"/>
      <c r="J96" s="262"/>
    </row>
    <row r="97" spans="1:10" ht="11.25" customHeight="1" x14ac:dyDescent="0.2">
      <c r="A97" s="439"/>
      <c r="B97" s="465"/>
      <c r="C97" s="290"/>
      <c r="D97" s="291"/>
      <c r="E97" s="292"/>
      <c r="F97" s="293"/>
      <c r="G97" s="294"/>
      <c r="H97" s="295">
        <f t="shared" si="3"/>
        <v>0</v>
      </c>
      <c r="I97" s="296"/>
      <c r="J97" s="295"/>
    </row>
    <row r="98" spans="1:10" ht="15" customHeight="1" x14ac:dyDescent="0.2">
      <c r="A98" s="256"/>
      <c r="B98" s="263"/>
      <c r="C98" s="297"/>
      <c r="D98" s="267"/>
      <c r="E98" s="298"/>
      <c r="F98" s="298"/>
      <c r="G98" s="299"/>
      <c r="H98" s="271"/>
      <c r="I98" s="271"/>
      <c r="J98" s="264"/>
    </row>
    <row r="99" spans="1:10" ht="25.5" customHeight="1" x14ac:dyDescent="0.2">
      <c r="A99" s="512" t="s">
        <v>2228</v>
      </c>
      <c r="B99" s="513"/>
      <c r="C99" s="513"/>
      <c r="D99" s="513"/>
      <c r="E99" s="513"/>
      <c r="F99" s="513"/>
      <c r="G99" s="513"/>
      <c r="H99" s="513"/>
      <c r="I99" s="513"/>
      <c r="J99" s="514"/>
    </row>
    <row r="100" spans="1:10" ht="7.5" customHeight="1" x14ac:dyDescent="0.2">
      <c r="A100" s="282"/>
      <c r="B100" s="229"/>
      <c r="C100" s="229"/>
      <c r="D100" s="300"/>
      <c r="E100" s="301"/>
      <c r="F100" s="301"/>
      <c r="G100" s="302"/>
      <c r="H100" s="303"/>
      <c r="I100" s="303"/>
      <c r="J100" s="455"/>
    </row>
    <row r="101" spans="1:10" ht="11.25" customHeight="1" x14ac:dyDescent="0.2">
      <c r="A101" s="457"/>
      <c r="B101" s="304"/>
      <c r="C101" s="304"/>
      <c r="D101" s="305"/>
      <c r="E101" s="306"/>
      <c r="F101" s="306"/>
      <c r="G101" s="307"/>
      <c r="H101" s="308"/>
      <c r="I101" s="308"/>
      <c r="J101" s="456"/>
    </row>
    <row r="102" spans="1:10" hidden="1" x14ac:dyDescent="0.2">
      <c r="A102" s="233" t="s">
        <v>3</v>
      </c>
      <c r="B102" s="234"/>
      <c r="C102" s="235" t="s">
        <v>4</v>
      </c>
      <c r="D102" s="236" t="s">
        <v>2160</v>
      </c>
      <c r="E102" s="237" t="s">
        <v>2161</v>
      </c>
      <c r="F102" s="237"/>
      <c r="G102" s="238" t="s">
        <v>2162</v>
      </c>
      <c r="H102" s="237" t="s">
        <v>2163</v>
      </c>
      <c r="I102" s="239" t="s">
        <v>2164</v>
      </c>
      <c r="J102" s="453" t="s">
        <v>2165</v>
      </c>
    </row>
    <row r="103" spans="1:10" hidden="1" x14ac:dyDescent="0.2">
      <c r="A103" s="240" t="s">
        <v>6</v>
      </c>
      <c r="B103" s="241"/>
      <c r="C103" s="242" t="s">
        <v>7</v>
      </c>
      <c r="D103" s="243" t="s">
        <v>2166</v>
      </c>
      <c r="E103" s="351" t="s">
        <v>2167</v>
      </c>
      <c r="F103" s="351"/>
      <c r="G103" s="245" t="s">
        <v>2168</v>
      </c>
      <c r="H103" s="351" t="s">
        <v>2169</v>
      </c>
      <c r="I103" s="246" t="s">
        <v>2170</v>
      </c>
      <c r="J103" s="239" t="s">
        <v>2229</v>
      </c>
    </row>
    <row r="104" spans="1:10" hidden="1" x14ac:dyDescent="0.2">
      <c r="A104" s="240"/>
      <c r="B104" s="241"/>
      <c r="C104" s="242"/>
      <c r="D104" s="243" t="s">
        <v>2172</v>
      </c>
      <c r="E104" s="351" t="s">
        <v>2173</v>
      </c>
      <c r="F104" s="351"/>
      <c r="G104" s="245" t="s">
        <v>2174</v>
      </c>
      <c r="H104" s="351" t="s">
        <v>2175</v>
      </c>
      <c r="I104" s="246" t="s">
        <v>2173</v>
      </c>
      <c r="J104" s="246" t="s">
        <v>2230</v>
      </c>
    </row>
    <row r="105" spans="1:10" hidden="1" x14ac:dyDescent="0.2">
      <c r="A105" s="247"/>
      <c r="B105" s="248"/>
      <c r="C105" s="249"/>
      <c r="D105" s="250"/>
      <c r="E105" s="251"/>
      <c r="F105" s="251"/>
      <c r="G105" s="252" t="s">
        <v>2178</v>
      </c>
      <c r="H105" s="253" t="s">
        <v>2173</v>
      </c>
      <c r="I105" s="254"/>
      <c r="J105" s="255" t="s">
        <v>8</v>
      </c>
    </row>
    <row r="106" spans="1:10" ht="8.25" customHeight="1" x14ac:dyDescent="0.2">
      <c r="A106" s="378"/>
      <c r="B106" s="445"/>
      <c r="C106" s="378"/>
      <c r="D106" s="446"/>
      <c r="E106" s="309"/>
      <c r="F106" s="309"/>
      <c r="G106" s="447"/>
      <c r="H106" s="448"/>
      <c r="I106" s="449"/>
      <c r="J106" s="448"/>
    </row>
    <row r="107" spans="1:10" ht="24.6" customHeight="1" x14ac:dyDescent="0.2">
      <c r="A107" s="204" t="s">
        <v>2299</v>
      </c>
      <c r="B107" s="401" t="s">
        <v>2561</v>
      </c>
      <c r="C107" s="257" t="s">
        <v>823</v>
      </c>
      <c r="D107" s="267" t="s">
        <v>2231</v>
      </c>
      <c r="E107" s="218">
        <f t="shared" ref="E107:E129" si="4">6770/165*1.4</f>
        <v>57.442424242424238</v>
      </c>
      <c r="F107" s="218">
        <f>E107*1.3*1.1</f>
        <v>82.14266666666667</v>
      </c>
      <c r="G107" s="261">
        <v>2.65</v>
      </c>
      <c r="H107" s="262">
        <f>F107*G107</f>
        <v>217.67806666666667</v>
      </c>
      <c r="I107" s="264">
        <f>H107*3.172</f>
        <v>690.47482746666674</v>
      </c>
      <c r="J107" s="262">
        <v>1890</v>
      </c>
    </row>
    <row r="108" spans="1:10" ht="14.25" customHeight="1" x14ac:dyDescent="0.2">
      <c r="A108" s="471"/>
      <c r="B108" s="472"/>
      <c r="C108" s="473"/>
      <c r="D108" s="473"/>
      <c r="E108" s="473"/>
      <c r="F108" s="473"/>
      <c r="G108" s="473"/>
      <c r="H108" s="473"/>
      <c r="I108" s="473"/>
      <c r="J108" s="473"/>
    </row>
    <row r="109" spans="1:10" ht="15" customHeight="1" x14ac:dyDescent="0.2">
      <c r="A109" s="204"/>
      <c r="B109" s="401" t="s">
        <v>2232</v>
      </c>
      <c r="C109" s="257"/>
      <c r="D109" s="267"/>
      <c r="E109" s="259"/>
      <c r="F109" s="218">
        <f t="shared" ref="F109:F171" si="5">E109*1.3*1.1</f>
        <v>0</v>
      </c>
      <c r="G109" s="261"/>
      <c r="H109" s="262">
        <f t="shared" ref="H109:H171" si="6">F109*G109</f>
        <v>0</v>
      </c>
      <c r="I109" s="271"/>
      <c r="J109" s="262"/>
    </row>
    <row r="110" spans="1:10" ht="14.25" customHeight="1" x14ac:dyDescent="0.2">
      <c r="A110" s="204"/>
      <c r="B110" s="401" t="s">
        <v>2233</v>
      </c>
      <c r="C110" s="257" t="s">
        <v>823</v>
      </c>
      <c r="D110" s="267" t="s">
        <v>2231</v>
      </c>
      <c r="E110" s="218">
        <f t="shared" si="4"/>
        <v>57.442424242424238</v>
      </c>
      <c r="F110" s="218">
        <f t="shared" si="5"/>
        <v>82.14266666666667</v>
      </c>
      <c r="G110" s="261">
        <v>0.35</v>
      </c>
      <c r="H110" s="262">
        <f t="shared" si="6"/>
        <v>28.749933333333331</v>
      </c>
      <c r="I110" s="264">
        <f>H110*3.172</f>
        <v>91.194788533333337</v>
      </c>
      <c r="J110" s="262">
        <v>250</v>
      </c>
    </row>
    <row r="111" spans="1:10" ht="14.25" customHeight="1" x14ac:dyDescent="0.2">
      <c r="A111" s="204"/>
      <c r="B111" s="401" t="s">
        <v>2234</v>
      </c>
      <c r="C111" s="257" t="s">
        <v>14</v>
      </c>
      <c r="D111" s="267" t="s">
        <v>2231</v>
      </c>
      <c r="E111" s="218">
        <f t="shared" si="4"/>
        <v>57.442424242424238</v>
      </c>
      <c r="F111" s="218">
        <f t="shared" si="5"/>
        <v>82.14266666666667</v>
      </c>
      <c r="G111" s="261">
        <v>0.5</v>
      </c>
      <c r="H111" s="262">
        <f t="shared" si="6"/>
        <v>41.071333333333335</v>
      </c>
      <c r="I111" s="264">
        <f>H111*3.172</f>
        <v>130.27826933333336</v>
      </c>
      <c r="J111" s="262">
        <v>350</v>
      </c>
    </row>
    <row r="112" spans="1:10" ht="14.25" customHeight="1" x14ac:dyDescent="0.2">
      <c r="A112" s="204"/>
      <c r="B112" s="401" t="s">
        <v>2235</v>
      </c>
      <c r="C112" s="257" t="s">
        <v>14</v>
      </c>
      <c r="D112" s="267" t="s">
        <v>2231</v>
      </c>
      <c r="E112" s="218">
        <f t="shared" si="4"/>
        <v>57.442424242424238</v>
      </c>
      <c r="F112" s="218">
        <f t="shared" si="5"/>
        <v>82.14266666666667</v>
      </c>
      <c r="G112" s="261">
        <v>0.72</v>
      </c>
      <c r="H112" s="262">
        <f t="shared" si="6"/>
        <v>59.142719999999997</v>
      </c>
      <c r="I112" s="264">
        <f>H112*3.172</f>
        <v>187.60070784000001</v>
      </c>
      <c r="J112" s="262">
        <v>520</v>
      </c>
    </row>
    <row r="113" spans="1:10" ht="14.25" customHeight="1" x14ac:dyDescent="0.2">
      <c r="A113" s="204"/>
      <c r="B113" s="401" t="s">
        <v>2236</v>
      </c>
      <c r="C113" s="257" t="s">
        <v>14</v>
      </c>
      <c r="D113" s="267" t="s">
        <v>2231</v>
      </c>
      <c r="E113" s="218">
        <f t="shared" si="4"/>
        <v>57.442424242424238</v>
      </c>
      <c r="F113" s="218">
        <f t="shared" si="5"/>
        <v>82.14266666666667</v>
      </c>
      <c r="G113" s="261">
        <v>1.08</v>
      </c>
      <c r="H113" s="262">
        <f t="shared" si="6"/>
        <v>88.71408000000001</v>
      </c>
      <c r="I113" s="264">
        <f>H113*3.172</f>
        <v>281.40106176000006</v>
      </c>
      <c r="J113" s="262">
        <v>770</v>
      </c>
    </row>
    <row r="114" spans="1:10" x14ac:dyDescent="0.2">
      <c r="A114" s="204"/>
      <c r="B114" s="401"/>
      <c r="C114" s="257"/>
      <c r="D114" s="267"/>
      <c r="E114" s="259"/>
      <c r="F114" s="218">
        <f t="shared" si="5"/>
        <v>0</v>
      </c>
      <c r="G114" s="261"/>
      <c r="H114" s="262">
        <f t="shared" si="6"/>
        <v>0</v>
      </c>
      <c r="I114" s="271"/>
      <c r="J114" s="262"/>
    </row>
    <row r="115" spans="1:10" ht="21" customHeight="1" x14ac:dyDescent="0.2">
      <c r="A115" s="204" t="s">
        <v>2300</v>
      </c>
      <c r="B115" s="401" t="s">
        <v>2237</v>
      </c>
      <c r="C115" s="257" t="s">
        <v>823</v>
      </c>
      <c r="D115" s="267" t="s">
        <v>2231</v>
      </c>
      <c r="E115" s="218">
        <f t="shared" si="4"/>
        <v>57.442424242424238</v>
      </c>
      <c r="F115" s="218">
        <f t="shared" si="5"/>
        <v>82.14266666666667</v>
      </c>
      <c r="G115" s="261">
        <v>3.37</v>
      </c>
      <c r="H115" s="262">
        <f t="shared" si="6"/>
        <v>276.82078666666666</v>
      </c>
      <c r="I115" s="264">
        <f>H115*3.172</f>
        <v>878.07553530666667</v>
      </c>
      <c r="J115" s="262">
        <v>2400</v>
      </c>
    </row>
    <row r="116" spans="1:10" ht="12.75" customHeight="1" x14ac:dyDescent="0.2">
      <c r="A116" s="204"/>
      <c r="B116" s="401" t="s">
        <v>2238</v>
      </c>
      <c r="C116" s="257"/>
      <c r="D116" s="267"/>
      <c r="E116" s="259"/>
      <c r="F116" s="218">
        <f t="shared" si="5"/>
        <v>0</v>
      </c>
      <c r="G116" s="261"/>
      <c r="H116" s="262">
        <f t="shared" si="6"/>
        <v>0</v>
      </c>
      <c r="I116" s="271"/>
      <c r="J116" s="262"/>
    </row>
    <row r="117" spans="1:10" ht="14.25" customHeight="1" x14ac:dyDescent="0.2">
      <c r="A117" s="204"/>
      <c r="B117" s="401" t="s">
        <v>2233</v>
      </c>
      <c r="C117" s="257" t="s">
        <v>14</v>
      </c>
      <c r="D117" s="267" t="s">
        <v>2231</v>
      </c>
      <c r="E117" s="218">
        <f t="shared" si="4"/>
        <v>57.442424242424238</v>
      </c>
      <c r="F117" s="218">
        <f t="shared" si="5"/>
        <v>82.14266666666667</v>
      </c>
      <c r="G117" s="261">
        <v>0.35</v>
      </c>
      <c r="H117" s="262">
        <f t="shared" si="6"/>
        <v>28.749933333333331</v>
      </c>
      <c r="I117" s="264">
        <f>H117*3.172</f>
        <v>91.194788533333337</v>
      </c>
      <c r="J117" s="262">
        <v>250</v>
      </c>
    </row>
    <row r="118" spans="1:10" ht="14.25" customHeight="1" x14ac:dyDescent="0.2">
      <c r="A118" s="204"/>
      <c r="B118" s="401" t="s">
        <v>2234</v>
      </c>
      <c r="C118" s="257" t="s">
        <v>14</v>
      </c>
      <c r="D118" s="267" t="s">
        <v>2231</v>
      </c>
      <c r="E118" s="218">
        <f t="shared" si="4"/>
        <v>57.442424242424238</v>
      </c>
      <c r="F118" s="218">
        <f t="shared" si="5"/>
        <v>82.14266666666667</v>
      </c>
      <c r="G118" s="261">
        <v>0.5</v>
      </c>
      <c r="H118" s="262">
        <f t="shared" si="6"/>
        <v>41.071333333333335</v>
      </c>
      <c r="I118" s="264">
        <f>H118*3.172</f>
        <v>130.27826933333336</v>
      </c>
      <c r="J118" s="262">
        <v>360</v>
      </c>
    </row>
    <row r="119" spans="1:10" ht="14.25" customHeight="1" x14ac:dyDescent="0.2">
      <c r="A119" s="204"/>
      <c r="B119" s="401" t="s">
        <v>2235</v>
      </c>
      <c r="C119" s="257" t="s">
        <v>14</v>
      </c>
      <c r="D119" s="267" t="s">
        <v>2231</v>
      </c>
      <c r="E119" s="218">
        <f t="shared" si="4"/>
        <v>57.442424242424238</v>
      </c>
      <c r="F119" s="218">
        <f t="shared" si="5"/>
        <v>82.14266666666667</v>
      </c>
      <c r="G119" s="261">
        <v>1.08</v>
      </c>
      <c r="H119" s="262">
        <f t="shared" si="6"/>
        <v>88.71408000000001</v>
      </c>
      <c r="I119" s="264">
        <f>H119*3.172</f>
        <v>281.40106176000006</v>
      </c>
      <c r="J119" s="262">
        <v>770</v>
      </c>
    </row>
    <row r="120" spans="1:10" ht="14.25" customHeight="1" x14ac:dyDescent="0.2">
      <c r="A120" s="204"/>
      <c r="B120" s="401" t="s">
        <v>2236</v>
      </c>
      <c r="C120" s="257" t="s">
        <v>14</v>
      </c>
      <c r="D120" s="267" t="s">
        <v>2231</v>
      </c>
      <c r="E120" s="218">
        <f t="shared" si="4"/>
        <v>57.442424242424238</v>
      </c>
      <c r="F120" s="218">
        <f t="shared" si="5"/>
        <v>82.14266666666667</v>
      </c>
      <c r="G120" s="261">
        <v>1.44</v>
      </c>
      <c r="H120" s="262">
        <f t="shared" si="6"/>
        <v>118.28543999999999</v>
      </c>
      <c r="I120" s="264">
        <f>H120*3.172</f>
        <v>375.20141568000003</v>
      </c>
      <c r="J120" s="262">
        <v>1030</v>
      </c>
    </row>
    <row r="121" spans="1:10" x14ac:dyDescent="0.2">
      <c r="A121" s="204"/>
      <c r="B121" s="401"/>
      <c r="C121" s="257"/>
      <c r="D121" s="267"/>
      <c r="E121" s="259"/>
      <c r="F121" s="218">
        <f t="shared" si="5"/>
        <v>0</v>
      </c>
      <c r="G121" s="261"/>
      <c r="H121" s="262">
        <f t="shared" si="6"/>
        <v>0</v>
      </c>
      <c r="I121" s="271"/>
      <c r="J121" s="262"/>
    </row>
    <row r="122" spans="1:10" x14ac:dyDescent="0.2">
      <c r="A122" s="204" t="s">
        <v>2302</v>
      </c>
      <c r="B122" s="401" t="s">
        <v>2239</v>
      </c>
      <c r="C122" s="257" t="s">
        <v>823</v>
      </c>
      <c r="D122" s="267" t="s">
        <v>2231</v>
      </c>
      <c r="E122" s="218">
        <f t="shared" si="4"/>
        <v>57.442424242424238</v>
      </c>
      <c r="F122" s="218">
        <f t="shared" si="5"/>
        <v>82.14266666666667</v>
      </c>
      <c r="G122" s="261">
        <v>4.09</v>
      </c>
      <c r="H122" s="262">
        <f t="shared" si="6"/>
        <v>335.96350666666666</v>
      </c>
      <c r="I122" s="264">
        <f>H122*3.172</f>
        <v>1065.6762431466666</v>
      </c>
      <c r="J122" s="262">
        <v>2920</v>
      </c>
    </row>
    <row r="123" spans="1:10" ht="14.25" customHeight="1" x14ac:dyDescent="0.2">
      <c r="A123" s="204"/>
      <c r="B123" s="401" t="s">
        <v>2238</v>
      </c>
      <c r="C123" s="257"/>
      <c r="D123" s="267"/>
      <c r="E123" s="259"/>
      <c r="F123" s="218">
        <f t="shared" si="5"/>
        <v>0</v>
      </c>
      <c r="G123" s="261"/>
      <c r="H123" s="262">
        <f t="shared" si="6"/>
        <v>0</v>
      </c>
      <c r="I123" s="271"/>
      <c r="J123" s="262"/>
    </row>
    <row r="124" spans="1:10" ht="14.25" customHeight="1" x14ac:dyDescent="0.2">
      <c r="A124" s="272"/>
      <c r="B124" s="401" t="s">
        <v>2233</v>
      </c>
      <c r="C124" s="257" t="s">
        <v>14</v>
      </c>
      <c r="D124" s="267" t="s">
        <v>2231</v>
      </c>
      <c r="E124" s="218">
        <f t="shared" si="4"/>
        <v>57.442424242424238</v>
      </c>
      <c r="F124" s="218">
        <f t="shared" si="5"/>
        <v>82.14266666666667</v>
      </c>
      <c r="G124" s="261">
        <v>0.35</v>
      </c>
      <c r="H124" s="262">
        <f t="shared" si="6"/>
        <v>28.749933333333331</v>
      </c>
      <c r="I124" s="264">
        <f>H124*3.172</f>
        <v>91.194788533333337</v>
      </c>
      <c r="J124" s="262">
        <v>250</v>
      </c>
    </row>
    <row r="125" spans="1:10" ht="14.25" customHeight="1" x14ac:dyDescent="0.2">
      <c r="A125" s="272"/>
      <c r="B125" s="401" t="s">
        <v>2234</v>
      </c>
      <c r="C125" s="257" t="s">
        <v>14</v>
      </c>
      <c r="D125" s="267" t="s">
        <v>2231</v>
      </c>
      <c r="E125" s="218">
        <f t="shared" si="4"/>
        <v>57.442424242424238</v>
      </c>
      <c r="F125" s="218">
        <f t="shared" si="5"/>
        <v>82.14266666666667</v>
      </c>
      <c r="G125" s="261">
        <v>0.5</v>
      </c>
      <c r="H125" s="262">
        <f t="shared" si="6"/>
        <v>41.071333333333335</v>
      </c>
      <c r="I125" s="264">
        <f>H125*3.172</f>
        <v>130.27826933333336</v>
      </c>
      <c r="J125" s="262">
        <v>360</v>
      </c>
    </row>
    <row r="126" spans="1:10" ht="14.25" customHeight="1" x14ac:dyDescent="0.2">
      <c r="A126" s="272"/>
      <c r="B126" s="401" t="s">
        <v>2240</v>
      </c>
      <c r="C126" s="257" t="s">
        <v>14</v>
      </c>
      <c r="D126" s="267" t="s">
        <v>2231</v>
      </c>
      <c r="E126" s="218">
        <f t="shared" si="4"/>
        <v>57.442424242424238</v>
      </c>
      <c r="F126" s="218">
        <f t="shared" si="5"/>
        <v>82.14266666666667</v>
      </c>
      <c r="G126" s="261">
        <v>1.44</v>
      </c>
      <c r="H126" s="262">
        <f t="shared" si="6"/>
        <v>118.28543999999999</v>
      </c>
      <c r="I126" s="264">
        <f>H126*3.172</f>
        <v>375.20141568000003</v>
      </c>
      <c r="J126" s="262">
        <v>1030</v>
      </c>
    </row>
    <row r="127" spans="1:10" ht="14.25" customHeight="1" x14ac:dyDescent="0.2">
      <c r="A127" s="272"/>
      <c r="B127" s="401" t="s">
        <v>2236</v>
      </c>
      <c r="C127" s="257" t="s">
        <v>14</v>
      </c>
      <c r="D127" s="267" t="s">
        <v>2231</v>
      </c>
      <c r="E127" s="218">
        <f t="shared" si="4"/>
        <v>57.442424242424238</v>
      </c>
      <c r="F127" s="218">
        <f t="shared" si="5"/>
        <v>82.14266666666667</v>
      </c>
      <c r="G127" s="261">
        <v>1.8</v>
      </c>
      <c r="H127" s="262">
        <f t="shared" si="6"/>
        <v>147.85680000000002</v>
      </c>
      <c r="I127" s="264">
        <f>H127*3.172</f>
        <v>469.0017696000001</v>
      </c>
      <c r="J127" s="262">
        <v>1280</v>
      </c>
    </row>
    <row r="128" spans="1:10" ht="9.75" customHeight="1" x14ac:dyDescent="0.2">
      <c r="A128" s="272"/>
      <c r="B128" s="401"/>
      <c r="C128" s="257"/>
      <c r="D128" s="267"/>
      <c r="E128" s="259"/>
      <c r="F128" s="218">
        <f t="shared" si="5"/>
        <v>0</v>
      </c>
      <c r="G128" s="261"/>
      <c r="H128" s="262">
        <f t="shared" si="6"/>
        <v>0</v>
      </c>
      <c r="I128" s="271"/>
      <c r="J128" s="262"/>
    </row>
    <row r="129" spans="1:10" ht="25.5" x14ac:dyDescent="0.2">
      <c r="A129" s="204" t="s">
        <v>2303</v>
      </c>
      <c r="B129" s="401" t="s">
        <v>2241</v>
      </c>
      <c r="C129" s="257" t="s">
        <v>823</v>
      </c>
      <c r="D129" s="267" t="s">
        <v>2231</v>
      </c>
      <c r="E129" s="218">
        <f t="shared" si="4"/>
        <v>57.442424242424238</v>
      </c>
      <c r="F129" s="218">
        <f t="shared" si="5"/>
        <v>82.14266666666667</v>
      </c>
      <c r="G129" s="261">
        <v>0.4</v>
      </c>
      <c r="H129" s="262">
        <f t="shared" si="6"/>
        <v>32.857066666666668</v>
      </c>
      <c r="I129" s="264">
        <f>H129*3.172</f>
        <v>104.22261546666668</v>
      </c>
      <c r="J129" s="262">
        <v>280</v>
      </c>
    </row>
    <row r="130" spans="1:10" ht="14.25" customHeight="1" x14ac:dyDescent="0.2">
      <c r="A130" s="450"/>
      <c r="B130" s="401" t="s">
        <v>2242</v>
      </c>
      <c r="C130" s="257"/>
      <c r="D130" s="267"/>
      <c r="E130" s="259"/>
      <c r="F130" s="218">
        <f t="shared" si="5"/>
        <v>0</v>
      </c>
      <c r="G130" s="261"/>
      <c r="H130" s="262">
        <f t="shared" si="6"/>
        <v>0</v>
      </c>
      <c r="I130" s="271"/>
      <c r="J130" s="262"/>
    </row>
    <row r="131" spans="1:10" ht="9.75" customHeight="1" x14ac:dyDescent="0.2">
      <c r="A131" s="204"/>
      <c r="B131" s="401"/>
      <c r="C131" s="257"/>
      <c r="D131" s="267"/>
      <c r="E131" s="259"/>
      <c r="F131" s="218">
        <f t="shared" si="5"/>
        <v>0</v>
      </c>
      <c r="G131" s="261"/>
      <c r="H131" s="262">
        <f t="shared" si="6"/>
        <v>0</v>
      </c>
      <c r="I131" s="271"/>
      <c r="J131" s="262"/>
    </row>
    <row r="132" spans="1:10" x14ac:dyDescent="0.2">
      <c r="A132" s="204" t="s">
        <v>2304</v>
      </c>
      <c r="B132" s="401" t="s">
        <v>2243</v>
      </c>
      <c r="C132" s="257" t="s">
        <v>1331</v>
      </c>
      <c r="D132" s="267" t="s">
        <v>2244</v>
      </c>
      <c r="E132" s="218">
        <f>5800/165*1.4</f>
        <v>49.212121212121204</v>
      </c>
      <c r="F132" s="218">
        <f t="shared" si="5"/>
        <v>70.373333333333335</v>
      </c>
      <c r="G132" s="261">
        <v>6.6</v>
      </c>
      <c r="H132" s="262">
        <f t="shared" si="6"/>
        <v>464.464</v>
      </c>
      <c r="I132" s="262">
        <f>H132*3.172+H133*3.172</f>
        <v>2105.7740704000003</v>
      </c>
      <c r="J132" s="262">
        <v>5770</v>
      </c>
    </row>
    <row r="133" spans="1:10" ht="17.25" customHeight="1" x14ac:dyDescent="0.2">
      <c r="A133" s="451"/>
      <c r="B133" s="401" t="s">
        <v>2245</v>
      </c>
      <c r="C133" s="257"/>
      <c r="D133" s="267" t="s">
        <v>2181</v>
      </c>
      <c r="E133" s="218">
        <f>4980/165*1.4</f>
        <v>42.254545454545458</v>
      </c>
      <c r="F133" s="218">
        <f t="shared" si="5"/>
        <v>60.424000000000014</v>
      </c>
      <c r="G133" s="261">
        <v>3.3</v>
      </c>
      <c r="H133" s="262">
        <f t="shared" si="6"/>
        <v>199.39920000000004</v>
      </c>
      <c r="I133" s="271"/>
      <c r="J133" s="262"/>
    </row>
    <row r="134" spans="1:10" ht="16.5" customHeight="1" x14ac:dyDescent="0.2">
      <c r="A134" s="204"/>
      <c r="B134" s="401" t="s">
        <v>2246</v>
      </c>
      <c r="C134" s="257"/>
      <c r="D134" s="267"/>
      <c r="E134" s="259"/>
      <c r="F134" s="218">
        <f t="shared" si="5"/>
        <v>0</v>
      </c>
      <c r="G134" s="261"/>
      <c r="H134" s="262">
        <f t="shared" si="6"/>
        <v>0</v>
      </c>
      <c r="I134" s="271"/>
      <c r="J134" s="262"/>
    </row>
    <row r="135" spans="1:10" ht="7.5" customHeight="1" x14ac:dyDescent="0.2">
      <c r="A135" s="204"/>
      <c r="B135" s="463"/>
      <c r="C135" s="257"/>
      <c r="D135" s="267"/>
      <c r="E135" s="270"/>
      <c r="F135" s="218">
        <f t="shared" si="5"/>
        <v>0</v>
      </c>
      <c r="G135" s="261"/>
      <c r="H135" s="262">
        <f t="shared" si="6"/>
        <v>0</v>
      </c>
      <c r="I135" s="271"/>
      <c r="J135" s="262"/>
    </row>
    <row r="136" spans="1:10" x14ac:dyDescent="0.2">
      <c r="A136" s="204" t="s">
        <v>2305</v>
      </c>
      <c r="B136" s="463" t="s">
        <v>2247</v>
      </c>
      <c r="C136" s="257"/>
      <c r="D136" s="267"/>
      <c r="E136" s="270"/>
      <c r="F136" s="218">
        <f t="shared" si="5"/>
        <v>0</v>
      </c>
      <c r="G136" s="261"/>
      <c r="H136" s="262">
        <f t="shared" si="6"/>
        <v>0</v>
      </c>
      <c r="I136" s="262"/>
      <c r="J136" s="262"/>
    </row>
    <row r="137" spans="1:10" ht="12.75" customHeight="1" x14ac:dyDescent="0.2">
      <c r="A137" s="204"/>
      <c r="B137" s="463" t="s">
        <v>2248</v>
      </c>
      <c r="C137" s="257"/>
      <c r="D137" s="267"/>
      <c r="E137" s="270"/>
      <c r="F137" s="218">
        <f t="shared" si="5"/>
        <v>0</v>
      </c>
      <c r="G137" s="261"/>
      <c r="H137" s="262">
        <f t="shared" si="6"/>
        <v>0</v>
      </c>
      <c r="I137" s="271"/>
      <c r="J137" s="262"/>
    </row>
    <row r="138" spans="1:10" ht="12.75" customHeight="1" x14ac:dyDescent="0.2">
      <c r="A138" s="204"/>
      <c r="B138" s="463" t="s">
        <v>2249</v>
      </c>
      <c r="C138" s="257" t="s">
        <v>724</v>
      </c>
      <c r="D138" s="267" t="s">
        <v>2180</v>
      </c>
      <c r="E138" s="218">
        <f>8760/165*1.4</f>
        <v>74.327272727272728</v>
      </c>
      <c r="F138" s="218">
        <f t="shared" si="5"/>
        <v>106.28800000000001</v>
      </c>
      <c r="G138" s="261">
        <v>0.5</v>
      </c>
      <c r="H138" s="262">
        <f t="shared" si="6"/>
        <v>53.144000000000005</v>
      </c>
      <c r="I138" s="262">
        <f>H138*3.172+H139*3.172</f>
        <v>298.85103733333335</v>
      </c>
      <c r="J138" s="262">
        <v>820</v>
      </c>
    </row>
    <row r="139" spans="1:10" x14ac:dyDescent="0.2">
      <c r="A139" s="272"/>
      <c r="B139" s="463"/>
      <c r="C139" s="311" t="s">
        <v>2250</v>
      </c>
      <c r="D139" s="267" t="s">
        <v>2251</v>
      </c>
      <c r="E139" s="218">
        <f t="shared" ref="E139:E149" si="7">6770/165*1.4</f>
        <v>57.442424242424238</v>
      </c>
      <c r="F139" s="218">
        <f t="shared" si="5"/>
        <v>82.14266666666667</v>
      </c>
      <c r="G139" s="261">
        <v>0.5</v>
      </c>
      <c r="H139" s="262">
        <f t="shared" si="6"/>
        <v>41.071333333333335</v>
      </c>
      <c r="I139" s="271"/>
      <c r="J139" s="262"/>
    </row>
    <row r="140" spans="1:10" ht="17.25" customHeight="1" x14ac:dyDescent="0.2">
      <c r="A140" s="272"/>
      <c r="B140" s="463" t="s">
        <v>2252</v>
      </c>
      <c r="C140" s="257" t="s">
        <v>14</v>
      </c>
      <c r="D140" s="267" t="s">
        <v>2180</v>
      </c>
      <c r="E140" s="218">
        <f>8760/165*1.4</f>
        <v>74.327272727272728</v>
      </c>
      <c r="F140" s="218">
        <f t="shared" si="5"/>
        <v>106.28800000000001</v>
      </c>
      <c r="G140" s="261">
        <v>0.75</v>
      </c>
      <c r="H140" s="262">
        <f t="shared" si="6"/>
        <v>79.716000000000008</v>
      </c>
      <c r="I140" s="262">
        <f>H140*3.172+H141*3.172</f>
        <v>448.27655600000003</v>
      </c>
      <c r="J140" s="262">
        <v>1230</v>
      </c>
    </row>
    <row r="141" spans="1:10" ht="11.25" customHeight="1" x14ac:dyDescent="0.2">
      <c r="A141" s="272"/>
      <c r="B141" s="463"/>
      <c r="C141" s="257"/>
      <c r="D141" s="267" t="s">
        <v>2251</v>
      </c>
      <c r="E141" s="218">
        <f t="shared" si="7"/>
        <v>57.442424242424238</v>
      </c>
      <c r="F141" s="218">
        <f t="shared" si="5"/>
        <v>82.14266666666667</v>
      </c>
      <c r="G141" s="261">
        <v>0.75</v>
      </c>
      <c r="H141" s="262">
        <f t="shared" si="6"/>
        <v>61.606999999999999</v>
      </c>
      <c r="I141" s="271"/>
      <c r="J141" s="262"/>
    </row>
    <row r="142" spans="1:10" ht="16.5" customHeight="1" x14ac:dyDescent="0.2">
      <c r="A142" s="272"/>
      <c r="B142" s="463" t="s">
        <v>2253</v>
      </c>
      <c r="C142" s="257" t="s">
        <v>14</v>
      </c>
      <c r="D142" s="267" t="s">
        <v>2180</v>
      </c>
      <c r="E142" s="218">
        <f>8760/165*1.4</f>
        <v>74.327272727272728</v>
      </c>
      <c r="F142" s="218">
        <f t="shared" si="5"/>
        <v>106.28800000000001</v>
      </c>
      <c r="G142" s="261">
        <v>1</v>
      </c>
      <c r="H142" s="262">
        <f t="shared" si="6"/>
        <v>106.28800000000001</v>
      </c>
      <c r="I142" s="262">
        <f>H142*3.172+H143*3.172</f>
        <v>597.7020746666667</v>
      </c>
      <c r="J142" s="262">
        <v>1640</v>
      </c>
    </row>
    <row r="143" spans="1:10" ht="11.25" customHeight="1" x14ac:dyDescent="0.2">
      <c r="A143" s="272"/>
      <c r="B143" s="463"/>
      <c r="C143" s="257"/>
      <c r="D143" s="267" t="s">
        <v>2251</v>
      </c>
      <c r="E143" s="218">
        <f t="shared" si="7"/>
        <v>57.442424242424238</v>
      </c>
      <c r="F143" s="218">
        <f t="shared" si="5"/>
        <v>82.14266666666667</v>
      </c>
      <c r="G143" s="261">
        <v>1</v>
      </c>
      <c r="H143" s="262">
        <f t="shared" si="6"/>
        <v>82.14266666666667</v>
      </c>
      <c r="I143" s="271"/>
      <c r="J143" s="262"/>
    </row>
    <row r="144" spans="1:10" ht="24.75" customHeight="1" x14ac:dyDescent="0.2">
      <c r="A144" s="272"/>
      <c r="B144" s="463" t="s">
        <v>762</v>
      </c>
      <c r="C144" s="257" t="s">
        <v>724</v>
      </c>
      <c r="D144" s="267" t="s">
        <v>2180</v>
      </c>
      <c r="E144" s="218">
        <f>8760/165*1.4</f>
        <v>74.327272727272728</v>
      </c>
      <c r="F144" s="218">
        <f t="shared" si="5"/>
        <v>106.28800000000001</v>
      </c>
      <c r="G144" s="261">
        <v>2</v>
      </c>
      <c r="H144" s="262">
        <f t="shared" si="6"/>
        <v>212.57600000000002</v>
      </c>
      <c r="I144" s="262">
        <f>H144*3.172+H145*3.172</f>
        <v>1195.4041493333334</v>
      </c>
      <c r="J144" s="262">
        <v>3270</v>
      </c>
    </row>
    <row r="145" spans="1:10" ht="11.25" customHeight="1" x14ac:dyDescent="0.2">
      <c r="A145" s="272"/>
      <c r="B145" s="463"/>
      <c r="C145" s="311" t="s">
        <v>2250</v>
      </c>
      <c r="D145" s="267" t="s">
        <v>2251</v>
      </c>
      <c r="E145" s="218">
        <f t="shared" si="7"/>
        <v>57.442424242424238</v>
      </c>
      <c r="F145" s="218">
        <f t="shared" si="5"/>
        <v>82.14266666666667</v>
      </c>
      <c r="G145" s="261">
        <v>2</v>
      </c>
      <c r="H145" s="262">
        <f t="shared" si="6"/>
        <v>164.28533333333334</v>
      </c>
      <c r="I145" s="271"/>
      <c r="J145" s="262"/>
    </row>
    <row r="146" spans="1:10" ht="17.25" customHeight="1" x14ac:dyDescent="0.2">
      <c r="A146" s="204"/>
      <c r="B146" s="463" t="s">
        <v>763</v>
      </c>
      <c r="C146" s="257" t="s">
        <v>14</v>
      </c>
      <c r="D146" s="267" t="s">
        <v>2180</v>
      </c>
      <c r="E146" s="218">
        <f>8760/165*1.4</f>
        <v>74.327272727272728</v>
      </c>
      <c r="F146" s="218">
        <f t="shared" si="5"/>
        <v>106.28800000000001</v>
      </c>
      <c r="G146" s="261">
        <v>3</v>
      </c>
      <c r="H146" s="262">
        <f t="shared" si="6"/>
        <v>318.86400000000003</v>
      </c>
      <c r="I146" s="262">
        <f>H146*3.172+H147*3.172</f>
        <v>1793.1062240000001</v>
      </c>
      <c r="J146" s="262">
        <v>4910</v>
      </c>
    </row>
    <row r="147" spans="1:10" ht="12.75" customHeight="1" x14ac:dyDescent="0.2">
      <c r="A147" s="204"/>
      <c r="B147" s="463"/>
      <c r="C147" s="257"/>
      <c r="D147" s="267" t="s">
        <v>2251</v>
      </c>
      <c r="E147" s="218">
        <f t="shared" si="7"/>
        <v>57.442424242424238</v>
      </c>
      <c r="F147" s="218">
        <f t="shared" si="5"/>
        <v>82.14266666666667</v>
      </c>
      <c r="G147" s="261">
        <v>3</v>
      </c>
      <c r="H147" s="262">
        <f t="shared" si="6"/>
        <v>246.428</v>
      </c>
      <c r="I147" s="271"/>
      <c r="J147" s="262"/>
    </row>
    <row r="148" spans="1:10" ht="13.5" customHeight="1" x14ac:dyDescent="0.2">
      <c r="A148" s="204"/>
      <c r="B148" s="463" t="s">
        <v>2254</v>
      </c>
      <c r="C148" s="257" t="s">
        <v>14</v>
      </c>
      <c r="D148" s="267" t="s">
        <v>2180</v>
      </c>
      <c r="E148" s="218">
        <f>8760/165*1.4</f>
        <v>74.327272727272728</v>
      </c>
      <c r="F148" s="218">
        <f t="shared" si="5"/>
        <v>106.28800000000001</v>
      </c>
      <c r="G148" s="261">
        <v>4</v>
      </c>
      <c r="H148" s="262">
        <f t="shared" si="6"/>
        <v>425.15200000000004</v>
      </c>
      <c r="I148" s="262">
        <f>H148*3.172+H149*3.172</f>
        <v>2390.8082986666668</v>
      </c>
      <c r="J148" s="262">
        <v>6550</v>
      </c>
    </row>
    <row r="149" spans="1:10" x14ac:dyDescent="0.2">
      <c r="A149" s="204"/>
      <c r="B149" s="463"/>
      <c r="C149" s="257"/>
      <c r="D149" s="267" t="s">
        <v>2251</v>
      </c>
      <c r="E149" s="218">
        <f t="shared" si="7"/>
        <v>57.442424242424238</v>
      </c>
      <c r="F149" s="218">
        <f t="shared" si="5"/>
        <v>82.14266666666667</v>
      </c>
      <c r="G149" s="261">
        <v>4</v>
      </c>
      <c r="H149" s="262">
        <f t="shared" si="6"/>
        <v>328.57066666666668</v>
      </c>
      <c r="I149" s="271"/>
      <c r="J149" s="262"/>
    </row>
    <row r="150" spans="1:10" ht="21.75" customHeight="1" x14ac:dyDescent="0.2">
      <c r="A150" s="204" t="s">
        <v>2306</v>
      </c>
      <c r="B150" s="466" t="s">
        <v>2255</v>
      </c>
      <c r="C150" s="312"/>
      <c r="D150" s="284"/>
      <c r="E150" s="265"/>
      <c r="F150" s="218">
        <f t="shared" si="5"/>
        <v>0</v>
      </c>
      <c r="G150" s="261"/>
      <c r="H150" s="262">
        <f t="shared" si="6"/>
        <v>0</v>
      </c>
      <c r="I150" s="262"/>
      <c r="J150" s="262"/>
    </row>
    <row r="151" spans="1:10" ht="13.5" customHeight="1" x14ac:dyDescent="0.2">
      <c r="A151" s="204"/>
      <c r="B151" s="467" t="s">
        <v>2256</v>
      </c>
      <c r="C151" s="312"/>
      <c r="D151" s="284"/>
      <c r="E151" s="265"/>
      <c r="F151" s="218">
        <f t="shared" si="5"/>
        <v>0</v>
      </c>
      <c r="G151" s="261"/>
      <c r="H151" s="262">
        <f t="shared" si="6"/>
        <v>0</v>
      </c>
      <c r="I151" s="271"/>
      <c r="J151" s="262"/>
    </row>
    <row r="152" spans="1:10" s="263" customFormat="1" ht="13.5" customHeight="1" x14ac:dyDescent="0.2">
      <c r="A152" s="204"/>
      <c r="B152" s="463" t="s">
        <v>2249</v>
      </c>
      <c r="C152" s="257" t="s">
        <v>2257</v>
      </c>
      <c r="D152" s="243" t="s">
        <v>2180</v>
      </c>
      <c r="E152" s="219">
        <f>8760/165*1.4</f>
        <v>74.327272727272728</v>
      </c>
      <c r="F152" s="218">
        <f t="shared" si="5"/>
        <v>106.28800000000001</v>
      </c>
      <c r="G152" s="261">
        <v>0.4</v>
      </c>
      <c r="H152" s="262">
        <f t="shared" si="6"/>
        <v>42.515200000000007</v>
      </c>
      <c r="I152" s="262">
        <f>H152*3.172+H153*3.172</f>
        <v>239.0808298666667</v>
      </c>
      <c r="J152" s="262">
        <v>650</v>
      </c>
    </row>
    <row r="153" spans="1:10" s="263" customFormat="1" ht="12.75" customHeight="1" x14ac:dyDescent="0.2">
      <c r="A153" s="204"/>
      <c r="B153" s="463"/>
      <c r="C153" s="257" t="s">
        <v>2258</v>
      </c>
      <c r="D153" s="243" t="s">
        <v>2251</v>
      </c>
      <c r="E153" s="219">
        <f>6770/165*1.4</f>
        <v>57.442424242424238</v>
      </c>
      <c r="F153" s="218">
        <f t="shared" si="5"/>
        <v>82.14266666666667</v>
      </c>
      <c r="G153" s="265">
        <v>0.4</v>
      </c>
      <c r="H153" s="262">
        <f t="shared" si="6"/>
        <v>32.857066666666668</v>
      </c>
      <c r="I153" s="262"/>
      <c r="J153" s="262"/>
    </row>
    <row r="154" spans="1:10" ht="16.5" customHeight="1" x14ac:dyDescent="0.2">
      <c r="A154" s="204"/>
      <c r="B154" s="463" t="s">
        <v>2252</v>
      </c>
      <c r="C154" s="257" t="s">
        <v>14</v>
      </c>
      <c r="D154" s="243" t="s">
        <v>2180</v>
      </c>
      <c r="E154" s="219">
        <f>8760/165*1.4</f>
        <v>74.327272727272728</v>
      </c>
      <c r="F154" s="218">
        <f t="shared" si="5"/>
        <v>106.28800000000001</v>
      </c>
      <c r="G154" s="261">
        <v>0.5</v>
      </c>
      <c r="H154" s="262">
        <f t="shared" si="6"/>
        <v>53.144000000000005</v>
      </c>
      <c r="I154" s="262">
        <f>H154*3.172+H155*3.172</f>
        <v>298.85103733333335</v>
      </c>
      <c r="J154" s="262">
        <v>820</v>
      </c>
    </row>
    <row r="155" spans="1:10" x14ac:dyDescent="0.2">
      <c r="A155" s="204"/>
      <c r="B155" s="463"/>
      <c r="C155" s="257"/>
      <c r="D155" s="243" t="s">
        <v>2251</v>
      </c>
      <c r="E155" s="219">
        <f>6770/165*1.4</f>
        <v>57.442424242424238</v>
      </c>
      <c r="F155" s="218">
        <f t="shared" si="5"/>
        <v>82.14266666666667</v>
      </c>
      <c r="G155" s="261">
        <v>0.5</v>
      </c>
      <c r="H155" s="262">
        <f t="shared" si="6"/>
        <v>41.071333333333335</v>
      </c>
      <c r="I155" s="271"/>
      <c r="J155" s="262"/>
    </row>
    <row r="156" spans="1:10" x14ac:dyDescent="0.2">
      <c r="A156" s="204"/>
      <c r="B156" s="463" t="s">
        <v>2253</v>
      </c>
      <c r="C156" s="257" t="s">
        <v>14</v>
      </c>
      <c r="D156" s="243" t="s">
        <v>2180</v>
      </c>
      <c r="E156" s="219">
        <f>8760/165*1.4</f>
        <v>74.327272727272728</v>
      </c>
      <c r="F156" s="218">
        <f t="shared" si="5"/>
        <v>106.28800000000001</v>
      </c>
      <c r="G156" s="261">
        <v>1</v>
      </c>
      <c r="H156" s="262">
        <f t="shared" si="6"/>
        <v>106.28800000000001</v>
      </c>
      <c r="I156" s="262">
        <f>H156*3.172+H157*3.172</f>
        <v>597.7020746666667</v>
      </c>
      <c r="J156" s="262">
        <v>1640</v>
      </c>
    </row>
    <row r="157" spans="1:10" x14ac:dyDescent="0.2">
      <c r="A157" s="204"/>
      <c r="B157" s="463"/>
      <c r="C157" s="257"/>
      <c r="D157" s="243" t="s">
        <v>2251</v>
      </c>
      <c r="E157" s="219">
        <f>6770/165*1.4</f>
        <v>57.442424242424238</v>
      </c>
      <c r="F157" s="218">
        <f t="shared" si="5"/>
        <v>82.14266666666667</v>
      </c>
      <c r="G157" s="261">
        <v>1</v>
      </c>
      <c r="H157" s="262">
        <f t="shared" si="6"/>
        <v>82.14266666666667</v>
      </c>
      <c r="I157" s="271"/>
      <c r="J157" s="262"/>
    </row>
    <row r="158" spans="1:10" ht="16.5" customHeight="1" x14ac:dyDescent="0.2">
      <c r="A158" s="205"/>
      <c r="B158" s="469" t="s">
        <v>2259</v>
      </c>
      <c r="C158" s="290" t="s">
        <v>14</v>
      </c>
      <c r="D158" s="250" t="s">
        <v>2180</v>
      </c>
      <c r="E158" s="432">
        <f>8760/165*1.4</f>
        <v>74.327272727272728</v>
      </c>
      <c r="F158" s="428">
        <f t="shared" si="5"/>
        <v>106.28800000000001</v>
      </c>
      <c r="G158" s="294">
        <v>2</v>
      </c>
      <c r="H158" s="295">
        <f t="shared" si="6"/>
        <v>212.57600000000002</v>
      </c>
      <c r="I158" s="295">
        <f>H158*3.172+H159*3.172</f>
        <v>1195.4041493333334</v>
      </c>
      <c r="J158" s="295">
        <v>3270</v>
      </c>
    </row>
    <row r="159" spans="1:10" x14ac:dyDescent="0.2">
      <c r="A159" s="204"/>
      <c r="B159" s="463"/>
      <c r="C159" s="257"/>
      <c r="D159" s="243" t="s">
        <v>2251</v>
      </c>
      <c r="E159" s="219">
        <f>6770/165*1.4</f>
        <v>57.442424242424238</v>
      </c>
      <c r="F159" s="218">
        <f t="shared" si="5"/>
        <v>82.14266666666667</v>
      </c>
      <c r="G159" s="261">
        <v>2</v>
      </c>
      <c r="H159" s="262">
        <f t="shared" si="6"/>
        <v>164.28533333333334</v>
      </c>
      <c r="I159" s="271"/>
      <c r="J159" s="262"/>
    </row>
    <row r="160" spans="1:10" ht="17.25" customHeight="1" x14ac:dyDescent="0.2">
      <c r="A160" s="204" t="s">
        <v>2307</v>
      </c>
      <c r="B160" s="463" t="s">
        <v>2260</v>
      </c>
      <c r="C160" s="257" t="s">
        <v>724</v>
      </c>
      <c r="D160" s="243" t="s">
        <v>2180</v>
      </c>
      <c r="E160" s="219">
        <f>8760/165*1.4</f>
        <v>74.327272727272728</v>
      </c>
      <c r="F160" s="218">
        <f t="shared" si="5"/>
        <v>106.28800000000001</v>
      </c>
      <c r="G160" s="261">
        <v>0.7</v>
      </c>
      <c r="H160" s="262">
        <f t="shared" si="6"/>
        <v>74.401600000000002</v>
      </c>
      <c r="I160" s="262">
        <f>H160*3.172</f>
        <v>236.00187520000003</v>
      </c>
      <c r="J160" s="262">
        <v>640</v>
      </c>
    </row>
    <row r="161" spans="1:10" ht="13.5" customHeight="1" x14ac:dyDescent="0.2">
      <c r="A161" s="204"/>
      <c r="B161" s="463" t="s">
        <v>2261</v>
      </c>
      <c r="C161" s="257"/>
      <c r="D161" s="243"/>
      <c r="E161" s="265"/>
      <c r="F161" s="218">
        <f t="shared" si="5"/>
        <v>0</v>
      </c>
      <c r="G161" s="261"/>
      <c r="H161" s="262">
        <f t="shared" si="6"/>
        <v>0</v>
      </c>
      <c r="I161" s="262"/>
      <c r="J161" s="262"/>
    </row>
    <row r="162" spans="1:10" ht="25.5" x14ac:dyDescent="0.2">
      <c r="A162" s="204" t="s">
        <v>2308</v>
      </c>
      <c r="B162" s="468" t="s">
        <v>2262</v>
      </c>
      <c r="C162" s="272"/>
      <c r="D162" s="287"/>
      <c r="E162" s="265"/>
      <c r="F162" s="218">
        <f t="shared" si="5"/>
        <v>0</v>
      </c>
      <c r="G162" s="261"/>
      <c r="H162" s="262">
        <f t="shared" si="6"/>
        <v>0</v>
      </c>
      <c r="I162" s="271"/>
      <c r="J162" s="262"/>
    </row>
    <row r="163" spans="1:10" ht="14.25" customHeight="1" x14ac:dyDescent="0.2">
      <c r="A163" s="204"/>
      <c r="B163" s="463" t="s">
        <v>2263</v>
      </c>
      <c r="C163" s="257" t="s">
        <v>2264</v>
      </c>
      <c r="D163" s="243" t="s">
        <v>2180</v>
      </c>
      <c r="E163" s="219">
        <f>8760/165*1.4</f>
        <v>74.327272727272728</v>
      </c>
      <c r="F163" s="218">
        <f t="shared" si="5"/>
        <v>106.28800000000001</v>
      </c>
      <c r="G163" s="261">
        <v>1.5</v>
      </c>
      <c r="H163" s="262">
        <f t="shared" si="6"/>
        <v>159.43200000000002</v>
      </c>
      <c r="I163" s="262">
        <f>H163*3.172</f>
        <v>505.7183040000001</v>
      </c>
      <c r="J163" s="262">
        <v>1380</v>
      </c>
    </row>
    <row r="164" spans="1:10" ht="14.25" customHeight="1" x14ac:dyDescent="0.2">
      <c r="A164" s="204"/>
      <c r="B164" s="463" t="s">
        <v>2265</v>
      </c>
      <c r="C164" s="257" t="s">
        <v>14</v>
      </c>
      <c r="D164" s="243" t="s">
        <v>2180</v>
      </c>
      <c r="E164" s="219">
        <f>8760/165*1.4</f>
        <v>74.327272727272728</v>
      </c>
      <c r="F164" s="218">
        <f t="shared" si="5"/>
        <v>106.28800000000001</v>
      </c>
      <c r="G164" s="261">
        <v>2.1</v>
      </c>
      <c r="H164" s="262">
        <f t="shared" si="6"/>
        <v>223.20480000000003</v>
      </c>
      <c r="I164" s="262">
        <f>H164*3.172</f>
        <v>708.00562560000014</v>
      </c>
      <c r="J164" s="262">
        <v>1940</v>
      </c>
    </row>
    <row r="165" spans="1:10" ht="25.5" x14ac:dyDescent="0.2">
      <c r="A165" s="204"/>
      <c r="B165" s="463" t="s">
        <v>2266</v>
      </c>
      <c r="C165" s="257" t="s">
        <v>14</v>
      </c>
      <c r="D165" s="243" t="s">
        <v>2180</v>
      </c>
      <c r="E165" s="219">
        <f>8760/165*1.4</f>
        <v>74.327272727272728</v>
      </c>
      <c r="F165" s="218">
        <f t="shared" si="5"/>
        <v>106.28800000000001</v>
      </c>
      <c r="G165" s="261">
        <v>3</v>
      </c>
      <c r="H165" s="262">
        <f t="shared" si="6"/>
        <v>318.86400000000003</v>
      </c>
      <c r="I165" s="262">
        <f>H165*3.172</f>
        <v>1011.4366080000002</v>
      </c>
      <c r="J165" s="262">
        <v>2770</v>
      </c>
    </row>
    <row r="166" spans="1:10" ht="14.25" customHeight="1" x14ac:dyDescent="0.2">
      <c r="A166" s="204"/>
      <c r="B166" s="463" t="s">
        <v>2267</v>
      </c>
      <c r="C166" s="257" t="s">
        <v>14</v>
      </c>
      <c r="D166" s="243" t="s">
        <v>2180</v>
      </c>
      <c r="E166" s="219">
        <f>8760/165*1.4</f>
        <v>74.327272727272728</v>
      </c>
      <c r="F166" s="218">
        <f t="shared" si="5"/>
        <v>106.28800000000001</v>
      </c>
      <c r="G166" s="261">
        <v>4</v>
      </c>
      <c r="H166" s="262">
        <f t="shared" si="6"/>
        <v>425.15200000000004</v>
      </c>
      <c r="I166" s="262">
        <f>H166*3.172</f>
        <v>1348.5821440000002</v>
      </c>
      <c r="J166" s="262">
        <v>3700</v>
      </c>
    </row>
    <row r="167" spans="1:10" x14ac:dyDescent="0.2">
      <c r="A167" s="204" t="s">
        <v>2268</v>
      </c>
      <c r="B167" s="468" t="s">
        <v>2269</v>
      </c>
      <c r="C167" s="257"/>
      <c r="D167" s="243"/>
      <c r="E167" s="265"/>
      <c r="F167" s="218">
        <f t="shared" si="5"/>
        <v>0</v>
      </c>
      <c r="G167" s="261"/>
      <c r="H167" s="262">
        <f t="shared" si="6"/>
        <v>0</v>
      </c>
      <c r="I167" s="271"/>
      <c r="J167" s="262"/>
    </row>
    <row r="168" spans="1:10" x14ac:dyDescent="0.2">
      <c r="A168" s="204"/>
      <c r="B168" s="463" t="s">
        <v>2270</v>
      </c>
      <c r="C168" s="257" t="s">
        <v>2271</v>
      </c>
      <c r="D168" s="243" t="s">
        <v>2180</v>
      </c>
      <c r="E168" s="219">
        <f>8760/165*1.4</f>
        <v>74.327272727272728</v>
      </c>
      <c r="F168" s="218">
        <f t="shared" si="5"/>
        <v>106.28800000000001</v>
      </c>
      <c r="G168" s="261">
        <v>0.45</v>
      </c>
      <c r="H168" s="262">
        <f t="shared" si="6"/>
        <v>47.829600000000006</v>
      </c>
      <c r="I168" s="262">
        <f>H168*3.172</f>
        <v>151.71549120000003</v>
      </c>
      <c r="J168" s="262">
        <v>500</v>
      </c>
    </row>
    <row r="169" spans="1:10" ht="14.25" customHeight="1" x14ac:dyDescent="0.2">
      <c r="A169" s="204"/>
      <c r="B169" s="266" t="s">
        <v>2272</v>
      </c>
      <c r="C169" s="257" t="s">
        <v>14</v>
      </c>
      <c r="D169" s="243" t="s">
        <v>2180</v>
      </c>
      <c r="E169" s="219">
        <f>8760/165*1.4</f>
        <v>74.327272727272728</v>
      </c>
      <c r="F169" s="218">
        <f t="shared" si="5"/>
        <v>106.28800000000001</v>
      </c>
      <c r="G169" s="261">
        <v>0.52</v>
      </c>
      <c r="H169" s="262">
        <f t="shared" si="6"/>
        <v>55.269760000000005</v>
      </c>
      <c r="I169" s="262">
        <f>H169*3.172</f>
        <v>175.31567872000002</v>
      </c>
      <c r="J169" s="262">
        <v>570</v>
      </c>
    </row>
    <row r="170" spans="1:10" ht="14.25" customHeight="1" x14ac:dyDescent="0.2">
      <c r="A170" s="204"/>
      <c r="B170" s="266" t="s">
        <v>2273</v>
      </c>
      <c r="C170" s="257" t="s">
        <v>14</v>
      </c>
      <c r="D170" s="243" t="s">
        <v>2180</v>
      </c>
      <c r="E170" s="219">
        <f>8760/165*1.4</f>
        <v>74.327272727272728</v>
      </c>
      <c r="F170" s="218">
        <f t="shared" si="5"/>
        <v>106.28800000000001</v>
      </c>
      <c r="G170" s="261">
        <v>0.6</v>
      </c>
      <c r="H170" s="262">
        <f t="shared" si="6"/>
        <v>63.772800000000004</v>
      </c>
      <c r="I170" s="262">
        <f>H170*3.172</f>
        <v>202.28732160000001</v>
      </c>
      <c r="J170" s="262">
        <v>670</v>
      </c>
    </row>
    <row r="171" spans="1:10" x14ac:dyDescent="0.2">
      <c r="A171" s="204"/>
      <c r="B171" s="266" t="s">
        <v>2274</v>
      </c>
      <c r="C171" s="257" t="s">
        <v>14</v>
      </c>
      <c r="D171" s="243" t="s">
        <v>2180</v>
      </c>
      <c r="E171" s="219">
        <f>8760/165*1.4</f>
        <v>74.327272727272728</v>
      </c>
      <c r="F171" s="218">
        <f t="shared" si="5"/>
        <v>106.28800000000001</v>
      </c>
      <c r="G171" s="261">
        <v>0.7</v>
      </c>
      <c r="H171" s="262">
        <f t="shared" si="6"/>
        <v>74.401600000000002</v>
      </c>
      <c r="I171" s="262">
        <f>H171*3.172</f>
        <v>236.00187520000003</v>
      </c>
      <c r="J171" s="262">
        <v>770</v>
      </c>
    </row>
    <row r="172" spans="1:10" x14ac:dyDescent="0.2">
      <c r="A172" s="310"/>
      <c r="B172" s="266"/>
      <c r="C172" s="257"/>
      <c r="D172" s="267"/>
      <c r="E172" s="313"/>
      <c r="F172" s="313"/>
      <c r="G172" s="314"/>
      <c r="H172" s="271"/>
      <c r="I172" s="271"/>
      <c r="J172" s="262"/>
    </row>
    <row r="173" spans="1:10" ht="25.5" customHeight="1" x14ac:dyDescent="0.2">
      <c r="A173" s="515" t="s">
        <v>2275</v>
      </c>
      <c r="B173" s="516"/>
      <c r="C173" s="202"/>
      <c r="D173" s="315"/>
      <c r="E173" s="316"/>
      <c r="F173" s="316"/>
      <c r="G173" s="317"/>
      <c r="H173" s="318"/>
      <c r="I173" s="318"/>
      <c r="J173" s="319"/>
    </row>
    <row r="174" spans="1:10" s="223" customFormat="1" x14ac:dyDescent="0.2">
      <c r="A174" s="220"/>
      <c r="B174" s="221"/>
      <c r="C174" s="221"/>
      <c r="D174" s="221"/>
      <c r="E174" s="222"/>
      <c r="F174" s="222"/>
      <c r="G174" s="222"/>
      <c r="H174" s="221"/>
      <c r="I174" s="221"/>
      <c r="J174" s="221"/>
    </row>
    <row r="175" spans="1:10" s="223" customFormat="1" ht="3" customHeight="1" x14ac:dyDescent="0.2">
      <c r="A175" s="221"/>
      <c r="B175" s="221"/>
      <c r="C175" s="221"/>
      <c r="D175" s="221"/>
      <c r="E175" s="222"/>
      <c r="F175" s="222"/>
      <c r="G175" s="222"/>
      <c r="H175" s="221"/>
      <c r="I175" s="221"/>
      <c r="J175" s="221"/>
    </row>
    <row r="176" spans="1:10" s="223" customFormat="1" ht="17.25" customHeight="1" x14ac:dyDescent="0.2">
      <c r="A176" s="221"/>
      <c r="B176" s="221"/>
      <c r="C176" s="221"/>
      <c r="D176" s="221"/>
      <c r="E176" s="222"/>
      <c r="F176" s="222"/>
      <c r="G176" s="222"/>
      <c r="H176" s="221"/>
      <c r="I176" s="221"/>
      <c r="J176" s="221"/>
    </row>
    <row r="177" spans="1:10" ht="21" customHeight="1" x14ac:dyDescent="0.2">
      <c r="A177" s="480" t="s">
        <v>2528</v>
      </c>
      <c r="B177" s="480"/>
      <c r="C177" s="480"/>
      <c r="D177" s="480"/>
    </row>
    <row r="178" spans="1:10" x14ac:dyDescent="0.2">
      <c r="A178" s="263"/>
      <c r="B178" s="263"/>
      <c r="C178" s="263"/>
      <c r="D178" s="263"/>
      <c r="E178" s="263"/>
      <c r="F178" s="263"/>
      <c r="G178" s="263"/>
      <c r="H178" s="263"/>
      <c r="I178" s="263"/>
      <c r="J178" s="263"/>
    </row>
    <row r="179" spans="1:10" x14ac:dyDescent="0.2">
      <c r="A179" s="263"/>
      <c r="B179" s="263"/>
      <c r="C179" s="263"/>
      <c r="D179" s="263"/>
      <c r="E179" s="263"/>
      <c r="F179" s="263"/>
      <c r="G179" s="263"/>
      <c r="H179" s="263"/>
      <c r="I179" s="263"/>
      <c r="J179" s="263"/>
    </row>
    <row r="180" spans="1:10" x14ac:dyDescent="0.2">
      <c r="A180" s="263"/>
      <c r="B180" s="263"/>
      <c r="C180" s="263"/>
      <c r="D180" s="263"/>
      <c r="E180" s="263"/>
      <c r="F180" s="263"/>
      <c r="G180" s="263"/>
      <c r="H180" s="263"/>
      <c r="I180" s="263"/>
      <c r="J180" s="263"/>
    </row>
    <row r="181" spans="1:10" x14ac:dyDescent="0.2">
      <c r="A181" s="263"/>
      <c r="B181" s="263"/>
      <c r="C181" s="263"/>
      <c r="D181" s="263"/>
      <c r="E181" s="263"/>
      <c r="F181" s="263"/>
      <c r="G181" s="263"/>
      <c r="H181" s="263"/>
      <c r="I181" s="263"/>
      <c r="J181" s="263"/>
    </row>
    <row r="182" spans="1:10" x14ac:dyDescent="0.2">
      <c r="A182" s="263"/>
      <c r="B182" s="263"/>
      <c r="C182" s="263"/>
      <c r="D182" s="263"/>
      <c r="E182" s="263"/>
      <c r="F182" s="263"/>
      <c r="G182" s="263"/>
      <c r="H182" s="263"/>
      <c r="I182" s="263"/>
      <c r="J182" s="263"/>
    </row>
    <row r="183" spans="1:10" x14ac:dyDescent="0.2">
      <c r="A183" s="263"/>
      <c r="B183" s="263"/>
      <c r="C183" s="263"/>
      <c r="D183" s="263"/>
      <c r="E183" s="263"/>
      <c r="F183" s="263"/>
      <c r="G183" s="263"/>
      <c r="H183" s="263"/>
      <c r="I183" s="263"/>
      <c r="J183" s="263"/>
    </row>
    <row r="184" spans="1:10" x14ac:dyDescent="0.2">
      <c r="A184" s="263"/>
      <c r="B184" s="263"/>
      <c r="C184" s="263"/>
      <c r="D184" s="263"/>
      <c r="E184" s="263"/>
      <c r="F184" s="263"/>
      <c r="G184" s="263"/>
      <c r="H184" s="263"/>
      <c r="I184" s="263"/>
      <c r="J184" s="263"/>
    </row>
    <row r="185" spans="1:10" x14ac:dyDescent="0.2">
      <c r="A185" s="263"/>
      <c r="B185" s="263"/>
      <c r="C185" s="263"/>
      <c r="D185" s="263"/>
      <c r="E185" s="263"/>
      <c r="F185" s="263"/>
      <c r="G185" s="263"/>
      <c r="H185" s="263"/>
      <c r="I185" s="263"/>
      <c r="J185" s="263"/>
    </row>
    <row r="186" spans="1:10" x14ac:dyDescent="0.2">
      <c r="A186" s="263"/>
      <c r="B186" s="263"/>
      <c r="C186" s="263"/>
      <c r="D186" s="263"/>
      <c r="E186" s="263"/>
      <c r="F186" s="263"/>
      <c r="G186" s="263"/>
      <c r="H186" s="263"/>
      <c r="I186" s="263"/>
      <c r="J186" s="263"/>
    </row>
    <row r="187" spans="1:10" x14ac:dyDescent="0.2">
      <c r="A187" s="263"/>
      <c r="B187" s="263"/>
      <c r="C187" s="263"/>
      <c r="D187" s="263"/>
      <c r="E187" s="263"/>
      <c r="F187" s="263"/>
      <c r="G187" s="263"/>
      <c r="H187" s="263"/>
      <c r="I187" s="263"/>
      <c r="J187" s="263"/>
    </row>
    <row r="188" spans="1:10" x14ac:dyDescent="0.2">
      <c r="A188" s="263"/>
      <c r="B188" s="263"/>
      <c r="C188" s="263"/>
      <c r="D188" s="263"/>
      <c r="E188" s="263"/>
      <c r="F188" s="263"/>
      <c r="G188" s="263"/>
      <c r="H188" s="263"/>
      <c r="I188" s="263"/>
      <c r="J188" s="263"/>
    </row>
    <row r="189" spans="1:10" x14ac:dyDescent="0.2">
      <c r="A189" s="263"/>
      <c r="B189" s="263"/>
      <c r="C189" s="263"/>
      <c r="D189" s="263"/>
      <c r="E189" s="263"/>
      <c r="F189" s="263"/>
      <c r="G189" s="263"/>
      <c r="H189" s="263"/>
      <c r="I189" s="263"/>
      <c r="J189" s="263"/>
    </row>
    <row r="190" spans="1:10" x14ac:dyDescent="0.2">
      <c r="A190" s="263"/>
      <c r="B190" s="263"/>
      <c r="C190" s="263"/>
      <c r="D190" s="263"/>
      <c r="E190" s="263"/>
      <c r="F190" s="263"/>
      <c r="G190" s="263"/>
      <c r="H190" s="263"/>
      <c r="I190" s="263"/>
      <c r="J190" s="263"/>
    </row>
    <row r="191" spans="1:10" x14ac:dyDescent="0.2">
      <c r="A191" s="263"/>
      <c r="B191" s="263"/>
      <c r="C191" s="263"/>
      <c r="D191" s="263"/>
      <c r="E191" s="263"/>
      <c r="F191" s="263"/>
      <c r="G191" s="263"/>
      <c r="H191" s="263"/>
      <c r="I191" s="263"/>
      <c r="J191" s="263"/>
    </row>
    <row r="192" spans="1:10" x14ac:dyDescent="0.2">
      <c r="A192" s="263"/>
      <c r="B192" s="263"/>
      <c r="C192" s="263"/>
      <c r="D192" s="263"/>
      <c r="E192" s="263"/>
      <c r="F192" s="263"/>
      <c r="G192" s="263"/>
      <c r="H192" s="263"/>
      <c r="I192" s="263"/>
      <c r="J192" s="263"/>
    </row>
    <row r="193" spans="3:4" x14ac:dyDescent="0.2">
      <c r="C193" s="263"/>
      <c r="D193" s="263"/>
    </row>
    <row r="194" spans="3:4" x14ac:dyDescent="0.2">
      <c r="C194" s="263"/>
      <c r="D194" s="263"/>
    </row>
    <row r="195" spans="3:4" x14ac:dyDescent="0.2">
      <c r="C195" s="263"/>
      <c r="D195" s="263"/>
    </row>
    <row r="196" spans="3:4" x14ac:dyDescent="0.2">
      <c r="C196" s="263"/>
      <c r="D196" s="263"/>
    </row>
    <row r="197" spans="3:4" x14ac:dyDescent="0.2">
      <c r="C197" s="263"/>
      <c r="D197" s="263"/>
    </row>
    <row r="198" spans="3:4" x14ac:dyDescent="0.2">
      <c r="C198" s="263"/>
      <c r="D198" s="263"/>
    </row>
    <row r="199" spans="3:4" x14ac:dyDescent="0.2">
      <c r="C199" s="263"/>
      <c r="D199" s="263"/>
    </row>
    <row r="200" spans="3:4" x14ac:dyDescent="0.2">
      <c r="C200" s="263"/>
      <c r="D200" s="263"/>
    </row>
    <row r="201" spans="3:4" x14ac:dyDescent="0.2">
      <c r="C201" s="263"/>
      <c r="D201" s="263"/>
    </row>
    <row r="202" spans="3:4" x14ac:dyDescent="0.2">
      <c r="C202" s="263"/>
      <c r="D202" s="263"/>
    </row>
    <row r="203" spans="3:4" x14ac:dyDescent="0.2">
      <c r="C203" s="263"/>
      <c r="D203" s="263"/>
    </row>
    <row r="204" spans="3:4" x14ac:dyDescent="0.2">
      <c r="C204" s="263"/>
      <c r="D204" s="263"/>
    </row>
    <row r="205" spans="3:4" x14ac:dyDescent="0.2">
      <c r="C205" s="263"/>
      <c r="D205" s="263"/>
    </row>
    <row r="206" spans="3:4" x14ac:dyDescent="0.2">
      <c r="C206" s="263"/>
      <c r="D206" s="263"/>
    </row>
    <row r="207" spans="3:4" x14ac:dyDescent="0.2">
      <c r="C207" s="263"/>
      <c r="D207" s="263"/>
    </row>
    <row r="208" spans="3:4" x14ac:dyDescent="0.2">
      <c r="C208" s="263"/>
      <c r="D208" s="263"/>
    </row>
    <row r="209" spans="3:4" x14ac:dyDescent="0.2">
      <c r="C209" s="263"/>
      <c r="D209" s="263"/>
    </row>
    <row r="210" spans="3:4" x14ac:dyDescent="0.2">
      <c r="C210" s="263"/>
      <c r="D210" s="263"/>
    </row>
    <row r="211" spans="3:4" x14ac:dyDescent="0.2">
      <c r="C211" s="263"/>
      <c r="D211" s="263"/>
    </row>
    <row r="212" spans="3:4" x14ac:dyDescent="0.2">
      <c r="C212" s="263"/>
      <c r="D212" s="263"/>
    </row>
    <row r="213" spans="3:4" x14ac:dyDescent="0.2">
      <c r="C213" s="263"/>
      <c r="D213" s="263"/>
    </row>
    <row r="214" spans="3:4" x14ac:dyDescent="0.2">
      <c r="C214" s="263"/>
      <c r="D214" s="263"/>
    </row>
    <row r="215" spans="3:4" x14ac:dyDescent="0.2">
      <c r="C215" s="263"/>
      <c r="D215" s="263"/>
    </row>
    <row r="216" spans="3:4" x14ac:dyDescent="0.2">
      <c r="C216" s="263"/>
      <c r="D216" s="263"/>
    </row>
    <row r="217" spans="3:4" x14ac:dyDescent="0.2">
      <c r="C217" s="263"/>
      <c r="D217" s="263"/>
    </row>
    <row r="218" spans="3:4" x14ac:dyDescent="0.2">
      <c r="C218" s="263"/>
      <c r="D218" s="263"/>
    </row>
    <row r="219" spans="3:4" x14ac:dyDescent="0.2">
      <c r="C219" s="263"/>
      <c r="D219" s="263"/>
    </row>
    <row r="220" spans="3:4" x14ac:dyDescent="0.2">
      <c r="C220" s="263"/>
      <c r="D220" s="263"/>
    </row>
    <row r="221" spans="3:4" x14ac:dyDescent="0.2">
      <c r="C221" s="263"/>
      <c r="D221" s="263"/>
    </row>
    <row r="222" spans="3:4" x14ac:dyDescent="0.2">
      <c r="C222" s="263"/>
      <c r="D222" s="263"/>
    </row>
    <row r="223" spans="3:4" x14ac:dyDescent="0.2">
      <c r="C223" s="263"/>
      <c r="D223" s="263"/>
    </row>
    <row r="224" spans="3:4" x14ac:dyDescent="0.2">
      <c r="C224" s="263"/>
      <c r="D224" s="263"/>
    </row>
    <row r="225" spans="3:4" x14ac:dyDescent="0.2">
      <c r="C225" s="263"/>
      <c r="D225" s="263"/>
    </row>
    <row r="226" spans="3:4" x14ac:dyDescent="0.2">
      <c r="C226" s="263"/>
      <c r="D226" s="263"/>
    </row>
    <row r="227" spans="3:4" x14ac:dyDescent="0.2">
      <c r="C227" s="263"/>
      <c r="D227" s="263"/>
    </row>
    <row r="228" spans="3:4" x14ac:dyDescent="0.2">
      <c r="C228" s="263"/>
      <c r="D228" s="263"/>
    </row>
    <row r="229" spans="3:4" x14ac:dyDescent="0.2">
      <c r="C229" s="263"/>
      <c r="D229" s="263"/>
    </row>
    <row r="230" spans="3:4" x14ac:dyDescent="0.2">
      <c r="C230" s="263"/>
      <c r="D230" s="263"/>
    </row>
    <row r="231" spans="3:4" x14ac:dyDescent="0.2">
      <c r="C231" s="263"/>
      <c r="D231" s="263"/>
    </row>
    <row r="232" spans="3:4" x14ac:dyDescent="0.2">
      <c r="C232" s="263"/>
      <c r="D232" s="263"/>
    </row>
    <row r="233" spans="3:4" x14ac:dyDescent="0.2">
      <c r="C233" s="263"/>
      <c r="D233" s="263"/>
    </row>
    <row r="234" spans="3:4" x14ac:dyDescent="0.2">
      <c r="C234" s="263"/>
      <c r="D234" s="263"/>
    </row>
    <row r="235" spans="3:4" x14ac:dyDescent="0.2">
      <c r="C235" s="263"/>
      <c r="D235" s="263"/>
    </row>
    <row r="236" spans="3:4" x14ac:dyDescent="0.2">
      <c r="C236" s="263"/>
      <c r="D236" s="263"/>
    </row>
  </sheetData>
  <mergeCells count="4">
    <mergeCell ref="A9:J9"/>
    <mergeCell ref="A99:J99"/>
    <mergeCell ref="A173:B173"/>
    <mergeCell ref="A177:D17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CC"/>
  </sheetPr>
  <dimension ref="A1:E402"/>
  <sheetViews>
    <sheetView zoomScaleSheetLayoutView="100" workbookViewId="0">
      <selection activeCell="A12" sqref="A12:D12"/>
    </sheetView>
  </sheetViews>
  <sheetFormatPr defaultColWidth="9.140625" defaultRowHeight="12.75" x14ac:dyDescent="0.2"/>
  <cols>
    <col min="1" max="1" width="9.28515625" style="1" customWidth="1"/>
    <col min="2" max="2" width="64.28515625" style="1" customWidth="1"/>
    <col min="3" max="3" width="12" style="1" customWidth="1"/>
    <col min="4" max="4" width="13.5703125" style="36" customWidth="1"/>
    <col min="5" max="16384" width="9.140625" style="1"/>
  </cols>
  <sheetData>
    <row r="1" spans="1:5" customFormat="1" ht="21" customHeight="1" x14ac:dyDescent="0.25">
      <c r="A1" s="1"/>
      <c r="B1" s="1"/>
      <c r="C1" s="1"/>
      <c r="D1" s="153" t="s">
        <v>0</v>
      </c>
      <c r="E1" s="197"/>
    </row>
    <row r="2" spans="1:5" customFormat="1" ht="21" customHeight="1" x14ac:dyDescent="0.25">
      <c r="A2" s="1"/>
      <c r="B2" s="1"/>
      <c r="C2" s="1"/>
      <c r="D2" s="154" t="s">
        <v>2154</v>
      </c>
      <c r="E2" s="198"/>
    </row>
    <row r="3" spans="1:5" customFormat="1" ht="21" customHeight="1" x14ac:dyDescent="0.25">
      <c r="A3" s="1"/>
      <c r="B3" s="1"/>
      <c r="C3" s="1"/>
      <c r="D3" s="154" t="s">
        <v>2156</v>
      </c>
      <c r="E3" s="199"/>
    </row>
    <row r="4" spans="1:5" customFormat="1" ht="21" customHeight="1" x14ac:dyDescent="0.25">
      <c r="A4" s="1"/>
      <c r="B4" s="1"/>
      <c r="C4" s="1"/>
      <c r="D4" s="154" t="s">
        <v>2157</v>
      </c>
      <c r="E4" s="199"/>
    </row>
    <row r="5" spans="1:5" ht="15.75" x14ac:dyDescent="0.25">
      <c r="C5" s="154"/>
      <c r="D5" s="158"/>
    </row>
    <row r="6" spans="1:5" ht="20.25" customHeight="1" x14ac:dyDescent="0.2">
      <c r="A6" s="487"/>
      <c r="B6" s="487"/>
      <c r="C6" s="487"/>
    </row>
    <row r="7" spans="1:5" x14ac:dyDescent="0.2">
      <c r="A7" s="2"/>
      <c r="B7" s="2"/>
      <c r="C7" s="2"/>
    </row>
    <row r="8" spans="1:5" ht="13.15" customHeight="1" x14ac:dyDescent="0.2">
      <c r="A8" s="527" t="s">
        <v>2060</v>
      </c>
      <c r="B8" s="526" t="s">
        <v>2059</v>
      </c>
      <c r="C8" s="521" t="s">
        <v>4</v>
      </c>
      <c r="D8" s="520" t="s">
        <v>2038</v>
      </c>
    </row>
    <row r="9" spans="1:5" x14ac:dyDescent="0.2">
      <c r="A9" s="526"/>
      <c r="B9" s="526"/>
      <c r="C9" s="522"/>
      <c r="D9" s="482"/>
    </row>
    <row r="10" spans="1:5" x14ac:dyDescent="0.2">
      <c r="A10" s="526"/>
      <c r="B10" s="526"/>
      <c r="C10" s="522"/>
      <c r="D10" s="482"/>
    </row>
    <row r="11" spans="1:5" x14ac:dyDescent="0.2">
      <c r="A11" s="526"/>
      <c r="B11" s="526"/>
      <c r="C11" s="523"/>
      <c r="D11" s="483"/>
    </row>
    <row r="12" spans="1:5" ht="22.15" customHeight="1" x14ac:dyDescent="0.2">
      <c r="A12" s="518" t="s">
        <v>2</v>
      </c>
      <c r="B12" s="519"/>
      <c r="C12" s="519"/>
      <c r="D12" s="519"/>
    </row>
    <row r="13" spans="1:5" x14ac:dyDescent="0.2">
      <c r="A13" s="93" t="s">
        <v>1195</v>
      </c>
      <c r="B13" s="59" t="s">
        <v>1196</v>
      </c>
      <c r="C13" s="57" t="s">
        <v>1197</v>
      </c>
      <c r="D13" s="58">
        <v>450</v>
      </c>
    </row>
    <row r="14" spans="1:5" x14ac:dyDescent="0.2">
      <c r="A14" s="93"/>
      <c r="B14" s="59"/>
      <c r="C14" s="57"/>
      <c r="D14" s="58"/>
    </row>
    <row r="15" spans="1:5" x14ac:dyDescent="0.2">
      <c r="A15" s="93" t="s">
        <v>1198</v>
      </c>
      <c r="B15" s="59" t="s">
        <v>1199</v>
      </c>
      <c r="C15" s="57" t="s">
        <v>1197</v>
      </c>
      <c r="D15" s="58">
        <v>610</v>
      </c>
    </row>
    <row r="16" spans="1:5" ht="12.75" customHeight="1" x14ac:dyDescent="0.2">
      <c r="A16" s="93"/>
      <c r="B16" s="59"/>
      <c r="C16" s="57"/>
      <c r="D16" s="58"/>
    </row>
    <row r="17" spans="1:4" x14ac:dyDescent="0.2">
      <c r="A17" s="93" t="s">
        <v>1200</v>
      </c>
      <c r="B17" s="59" t="s">
        <v>1201</v>
      </c>
      <c r="C17" s="57" t="s">
        <v>1202</v>
      </c>
      <c r="D17" s="58">
        <v>30</v>
      </c>
    </row>
    <row r="18" spans="1:4" ht="12.2" customHeight="1" x14ac:dyDescent="0.2">
      <c r="A18" s="93"/>
      <c r="B18" s="59"/>
      <c r="C18" s="57"/>
      <c r="D18" s="58"/>
    </row>
    <row r="19" spans="1:4" x14ac:dyDescent="0.2">
      <c r="A19" s="159" t="s">
        <v>1203</v>
      </c>
      <c r="B19" s="160" t="s">
        <v>1204</v>
      </c>
      <c r="C19" s="57" t="s">
        <v>1205</v>
      </c>
      <c r="D19" s="58">
        <v>25</v>
      </c>
    </row>
    <row r="20" spans="1:4" x14ac:dyDescent="0.2">
      <c r="A20" s="161"/>
      <c r="B20" s="160" t="s">
        <v>1206</v>
      </c>
      <c r="C20" s="57"/>
      <c r="D20" s="58"/>
    </row>
    <row r="21" spans="1:4" x14ac:dyDescent="0.2">
      <c r="A21" s="93" t="s">
        <v>1207</v>
      </c>
      <c r="B21" s="59" t="s">
        <v>1208</v>
      </c>
      <c r="C21" s="57" t="s">
        <v>1209</v>
      </c>
      <c r="D21" s="58">
        <v>60</v>
      </c>
    </row>
    <row r="22" spans="1:4" x14ac:dyDescent="0.2">
      <c r="A22" s="93"/>
      <c r="B22" s="59" t="s">
        <v>1210</v>
      </c>
      <c r="C22" s="57" t="s">
        <v>1211</v>
      </c>
      <c r="D22" s="58"/>
    </row>
    <row r="23" spans="1:4" x14ac:dyDescent="0.2">
      <c r="A23" s="93"/>
      <c r="B23" s="59" t="s">
        <v>1212</v>
      </c>
      <c r="C23" s="57"/>
      <c r="D23" s="58"/>
    </row>
    <row r="24" spans="1:4" x14ac:dyDescent="0.2">
      <c r="A24" s="93"/>
      <c r="B24" s="59" t="s">
        <v>1213</v>
      </c>
      <c r="C24" s="57"/>
      <c r="D24" s="58"/>
    </row>
    <row r="25" spans="1:4" x14ac:dyDescent="0.2">
      <c r="A25" s="93"/>
      <c r="B25" s="59" t="s">
        <v>1214</v>
      </c>
      <c r="C25" s="57"/>
      <c r="D25" s="58"/>
    </row>
    <row r="26" spans="1:4" x14ac:dyDescent="0.2">
      <c r="A26" s="93"/>
      <c r="B26" s="59" t="s">
        <v>1215</v>
      </c>
      <c r="C26" s="57"/>
      <c r="D26" s="58"/>
    </row>
    <row r="27" spans="1:4" x14ac:dyDescent="0.2">
      <c r="A27" s="93" t="s">
        <v>1216</v>
      </c>
      <c r="B27" s="59" t="s">
        <v>1217</v>
      </c>
      <c r="C27" s="57" t="s">
        <v>1218</v>
      </c>
      <c r="D27" s="58">
        <v>150</v>
      </c>
    </row>
    <row r="28" spans="1:4" x14ac:dyDescent="0.2">
      <c r="A28" s="93"/>
      <c r="B28" s="59" t="s">
        <v>1219</v>
      </c>
      <c r="C28" s="57"/>
      <c r="D28" s="58"/>
    </row>
    <row r="29" spans="1:4" x14ac:dyDescent="0.2">
      <c r="A29" s="93"/>
      <c r="B29" s="59" t="s">
        <v>1220</v>
      </c>
      <c r="C29" s="57"/>
      <c r="D29" s="58"/>
    </row>
    <row r="30" spans="1:4" x14ac:dyDescent="0.2">
      <c r="A30" s="93" t="s">
        <v>1221</v>
      </c>
      <c r="B30" s="59" t="s">
        <v>1222</v>
      </c>
      <c r="C30" s="57" t="s">
        <v>1223</v>
      </c>
      <c r="D30" s="58">
        <v>50</v>
      </c>
    </row>
    <row r="31" spans="1:4" x14ac:dyDescent="0.2">
      <c r="A31" s="93"/>
      <c r="B31" s="59" t="s">
        <v>1224</v>
      </c>
      <c r="C31" s="57" t="s">
        <v>139</v>
      </c>
      <c r="D31" s="58"/>
    </row>
    <row r="32" spans="1:4" x14ac:dyDescent="0.2">
      <c r="A32" s="93"/>
      <c r="B32" s="59" t="s">
        <v>1225</v>
      </c>
      <c r="C32" s="57"/>
      <c r="D32" s="58"/>
    </row>
    <row r="33" spans="1:4" x14ac:dyDescent="0.2">
      <c r="A33" s="93"/>
      <c r="B33" s="59" t="s">
        <v>1226</v>
      </c>
      <c r="C33" s="57"/>
      <c r="D33" s="58"/>
    </row>
    <row r="34" spans="1:4" x14ac:dyDescent="0.2">
      <c r="A34" s="93" t="s">
        <v>1227</v>
      </c>
      <c r="B34" s="208" t="s">
        <v>1228</v>
      </c>
      <c r="C34" s="57" t="s">
        <v>1229</v>
      </c>
      <c r="D34" s="58">
        <v>50</v>
      </c>
    </row>
    <row r="35" spans="1:4" ht="10.5" customHeight="1" x14ac:dyDescent="0.2">
      <c r="A35" s="93"/>
      <c r="B35" s="208"/>
      <c r="C35" s="57" t="s">
        <v>804</v>
      </c>
      <c r="D35" s="58"/>
    </row>
    <row r="36" spans="1:4" x14ac:dyDescent="0.2">
      <c r="A36" s="93" t="s">
        <v>1230</v>
      </c>
      <c r="B36" s="59" t="s">
        <v>1231</v>
      </c>
      <c r="C36" s="57" t="s">
        <v>1232</v>
      </c>
      <c r="D36" s="58">
        <v>60</v>
      </c>
    </row>
    <row r="37" spans="1:4" x14ac:dyDescent="0.2">
      <c r="A37" s="93"/>
      <c r="B37" s="59"/>
      <c r="C37" s="57"/>
      <c r="D37" s="58"/>
    </row>
    <row r="38" spans="1:4" x14ac:dyDescent="0.2">
      <c r="A38" s="93" t="s">
        <v>1233</v>
      </c>
      <c r="B38" s="59" t="s">
        <v>1234</v>
      </c>
      <c r="C38" s="57" t="s">
        <v>1235</v>
      </c>
      <c r="D38" s="58">
        <v>50</v>
      </c>
    </row>
    <row r="39" spans="1:4" x14ac:dyDescent="0.2">
      <c r="A39" s="93"/>
      <c r="B39" s="59" t="s">
        <v>1236</v>
      </c>
      <c r="C39" s="57" t="s">
        <v>1237</v>
      </c>
      <c r="D39" s="58"/>
    </row>
    <row r="40" spans="1:4" x14ac:dyDescent="0.2">
      <c r="A40" s="93" t="s">
        <v>1238</v>
      </c>
      <c r="B40" s="59" t="s">
        <v>1239</v>
      </c>
      <c r="C40" s="57" t="s">
        <v>14</v>
      </c>
      <c r="D40" s="58">
        <v>210</v>
      </c>
    </row>
    <row r="41" spans="1:4" x14ac:dyDescent="0.2">
      <c r="A41" s="93"/>
      <c r="B41" s="59" t="s">
        <v>1240</v>
      </c>
      <c r="C41" s="57"/>
      <c r="D41" s="58"/>
    </row>
    <row r="42" spans="1:4" ht="15" customHeight="1" x14ac:dyDescent="0.2">
      <c r="A42" s="93" t="s">
        <v>1241</v>
      </c>
      <c r="B42" s="59" t="s">
        <v>1242</v>
      </c>
      <c r="C42" s="57" t="s">
        <v>1235</v>
      </c>
      <c r="D42" s="58">
        <v>340</v>
      </c>
    </row>
    <row r="43" spans="1:4" ht="11.25" customHeight="1" x14ac:dyDescent="0.2">
      <c r="A43" s="93"/>
      <c r="B43" s="59"/>
      <c r="C43" s="57" t="s">
        <v>1237</v>
      </c>
      <c r="D43" s="58"/>
    </row>
    <row r="44" spans="1:4" ht="12.2" customHeight="1" x14ac:dyDescent="0.2">
      <c r="A44" s="93" t="s">
        <v>1243</v>
      </c>
      <c r="B44" s="59" t="s">
        <v>1244</v>
      </c>
      <c r="C44" s="57" t="s">
        <v>1245</v>
      </c>
      <c r="D44" s="58">
        <v>160</v>
      </c>
    </row>
    <row r="45" spans="1:4" x14ac:dyDescent="0.2">
      <c r="A45" s="93" t="s">
        <v>1246</v>
      </c>
      <c r="B45" s="59" t="s">
        <v>1247</v>
      </c>
      <c r="C45" s="57" t="s">
        <v>1248</v>
      </c>
      <c r="D45" s="58">
        <v>130</v>
      </c>
    </row>
    <row r="46" spans="1:4" x14ac:dyDescent="0.2">
      <c r="A46" s="93"/>
      <c r="B46" s="59" t="s">
        <v>1249</v>
      </c>
      <c r="C46" s="57"/>
      <c r="D46" s="58"/>
    </row>
    <row r="47" spans="1:4" x14ac:dyDescent="0.2">
      <c r="A47" s="93"/>
      <c r="B47" s="59" t="s">
        <v>1250</v>
      </c>
      <c r="C47" s="57"/>
      <c r="D47" s="58"/>
    </row>
    <row r="48" spans="1:4" x14ac:dyDescent="0.2">
      <c r="A48" s="93" t="s">
        <v>1251</v>
      </c>
      <c r="B48" s="59" t="s">
        <v>1252</v>
      </c>
      <c r="C48" s="57" t="s">
        <v>14</v>
      </c>
      <c r="D48" s="58">
        <v>180</v>
      </c>
    </row>
    <row r="49" spans="1:4" x14ac:dyDescent="0.2">
      <c r="A49" s="93" t="s">
        <v>1253</v>
      </c>
      <c r="B49" s="59" t="s">
        <v>1254</v>
      </c>
      <c r="C49" s="57" t="s">
        <v>14</v>
      </c>
      <c r="D49" s="58">
        <v>80</v>
      </c>
    </row>
    <row r="50" spans="1:4" x14ac:dyDescent="0.2">
      <c r="A50" s="93" t="s">
        <v>1255</v>
      </c>
      <c r="B50" s="59" t="s">
        <v>1256</v>
      </c>
      <c r="C50" s="57" t="s">
        <v>1257</v>
      </c>
      <c r="D50" s="58"/>
    </row>
    <row r="51" spans="1:4" x14ac:dyDescent="0.2">
      <c r="A51" s="93"/>
      <c r="B51" s="59" t="s">
        <v>1258</v>
      </c>
      <c r="C51" s="57"/>
      <c r="D51" s="58"/>
    </row>
    <row r="52" spans="1:4" x14ac:dyDescent="0.2">
      <c r="A52" s="93" t="s">
        <v>1259</v>
      </c>
      <c r="B52" s="59" t="s">
        <v>1260</v>
      </c>
      <c r="C52" s="57" t="s">
        <v>14</v>
      </c>
      <c r="D52" s="58">
        <v>220</v>
      </c>
    </row>
    <row r="53" spans="1:4" x14ac:dyDescent="0.2">
      <c r="A53" s="93" t="s">
        <v>1261</v>
      </c>
      <c r="B53" s="59" t="s">
        <v>1262</v>
      </c>
      <c r="C53" s="57" t="s">
        <v>14</v>
      </c>
      <c r="D53" s="58">
        <v>190</v>
      </c>
    </row>
    <row r="54" spans="1:4" x14ac:dyDescent="0.2">
      <c r="A54" s="93"/>
      <c r="B54" s="59" t="s">
        <v>1263</v>
      </c>
      <c r="C54" s="57"/>
      <c r="D54" s="58"/>
    </row>
    <row r="55" spans="1:4" x14ac:dyDescent="0.2">
      <c r="A55" s="93" t="s">
        <v>1264</v>
      </c>
      <c r="B55" s="59" t="s">
        <v>1265</v>
      </c>
      <c r="C55" s="57" t="s">
        <v>1266</v>
      </c>
      <c r="D55" s="58">
        <v>3260</v>
      </c>
    </row>
    <row r="56" spans="1:4" x14ac:dyDescent="0.2">
      <c r="A56" s="93"/>
      <c r="B56" s="59" t="s">
        <v>1267</v>
      </c>
      <c r="C56" s="57"/>
      <c r="D56" s="58"/>
    </row>
    <row r="57" spans="1:4" x14ac:dyDescent="0.2">
      <c r="A57" s="93"/>
      <c r="B57" s="59" t="s">
        <v>1268</v>
      </c>
      <c r="C57" s="57"/>
      <c r="D57" s="58"/>
    </row>
    <row r="58" spans="1:4" x14ac:dyDescent="0.2">
      <c r="A58" s="93" t="s">
        <v>1269</v>
      </c>
      <c r="B58" s="208" t="s">
        <v>1270</v>
      </c>
      <c r="C58" s="57" t="s">
        <v>14</v>
      </c>
      <c r="D58" s="58">
        <v>500</v>
      </c>
    </row>
    <row r="59" spans="1:4" x14ac:dyDescent="0.2">
      <c r="A59" s="93" t="s">
        <v>1271</v>
      </c>
      <c r="B59" s="163" t="s">
        <v>1272</v>
      </c>
      <c r="C59" s="57" t="s">
        <v>163</v>
      </c>
      <c r="D59" s="58">
        <v>460</v>
      </c>
    </row>
    <row r="60" spans="1:4" x14ac:dyDescent="0.2">
      <c r="A60" s="93"/>
      <c r="B60" s="163" t="s">
        <v>1273</v>
      </c>
      <c r="C60" s="57"/>
      <c r="D60" s="58"/>
    </row>
    <row r="61" spans="1:4" x14ac:dyDescent="0.2">
      <c r="A61" s="93"/>
      <c r="B61" s="59" t="s">
        <v>1274</v>
      </c>
      <c r="C61" s="57"/>
      <c r="D61" s="58"/>
    </row>
    <row r="62" spans="1:4" x14ac:dyDescent="0.2">
      <c r="A62" s="93" t="s">
        <v>1275</v>
      </c>
      <c r="B62" s="59" t="s">
        <v>1276</v>
      </c>
      <c r="C62" s="57" t="s">
        <v>791</v>
      </c>
      <c r="D62" s="58">
        <v>1120</v>
      </c>
    </row>
    <row r="63" spans="1:4" x14ac:dyDescent="0.2">
      <c r="A63" s="93"/>
      <c r="B63" s="59" t="s">
        <v>1277</v>
      </c>
      <c r="C63" s="57"/>
      <c r="D63" s="58"/>
    </row>
    <row r="64" spans="1:4" x14ac:dyDescent="0.2">
      <c r="A64" s="93" t="s">
        <v>1278</v>
      </c>
      <c r="B64" s="163" t="s">
        <v>1272</v>
      </c>
      <c r="C64" s="57" t="s">
        <v>163</v>
      </c>
      <c r="D64" s="58">
        <v>570</v>
      </c>
    </row>
    <row r="65" spans="1:4" x14ac:dyDescent="0.2">
      <c r="A65" s="93"/>
      <c r="B65" s="163" t="s">
        <v>1273</v>
      </c>
      <c r="C65" s="57"/>
      <c r="D65" s="58"/>
    </row>
    <row r="66" spans="1:4" x14ac:dyDescent="0.2">
      <c r="A66" s="93"/>
      <c r="B66" s="59" t="s">
        <v>1279</v>
      </c>
      <c r="C66" s="57"/>
      <c r="D66" s="58"/>
    </row>
    <row r="67" spans="1:4" x14ac:dyDescent="0.2">
      <c r="A67" s="93" t="s">
        <v>1280</v>
      </c>
      <c r="B67" s="59" t="s">
        <v>1281</v>
      </c>
      <c r="C67" s="57" t="s">
        <v>14</v>
      </c>
      <c r="D67" s="58">
        <v>690</v>
      </c>
    </row>
    <row r="68" spans="1:4" x14ac:dyDescent="0.2">
      <c r="A68" s="93" t="s">
        <v>1282</v>
      </c>
      <c r="B68" s="163" t="s">
        <v>1272</v>
      </c>
      <c r="C68" s="57" t="s">
        <v>791</v>
      </c>
      <c r="D68" s="58">
        <v>1300</v>
      </c>
    </row>
    <row r="69" spans="1:4" x14ac:dyDescent="0.2">
      <c r="A69" s="93"/>
      <c r="B69" s="163" t="s">
        <v>1273</v>
      </c>
      <c r="C69" s="57"/>
      <c r="D69" s="58"/>
    </row>
    <row r="70" spans="1:4" x14ac:dyDescent="0.2">
      <c r="A70" s="59"/>
      <c r="B70" s="59" t="s">
        <v>1283</v>
      </c>
      <c r="C70" s="59"/>
      <c r="D70" s="58"/>
    </row>
    <row r="71" spans="1:4" x14ac:dyDescent="0.2">
      <c r="A71" s="93" t="s">
        <v>1284</v>
      </c>
      <c r="B71" s="59" t="s">
        <v>1285</v>
      </c>
      <c r="C71" s="57" t="s">
        <v>791</v>
      </c>
      <c r="D71" s="58">
        <v>1500</v>
      </c>
    </row>
    <row r="72" spans="1:4" x14ac:dyDescent="0.2">
      <c r="A72" s="93" t="s">
        <v>1286</v>
      </c>
      <c r="B72" s="59" t="s">
        <v>1287</v>
      </c>
      <c r="C72" s="57" t="s">
        <v>14</v>
      </c>
      <c r="D72" s="58">
        <v>1690</v>
      </c>
    </row>
    <row r="73" spans="1:4" x14ac:dyDescent="0.2">
      <c r="A73" s="93" t="s">
        <v>1288</v>
      </c>
      <c r="B73" s="59" t="s">
        <v>1289</v>
      </c>
      <c r="C73" s="57"/>
      <c r="D73" s="58"/>
    </row>
    <row r="74" spans="1:4" x14ac:dyDescent="0.2">
      <c r="A74" s="93"/>
      <c r="B74" s="59" t="s">
        <v>2057</v>
      </c>
      <c r="C74" s="57" t="s">
        <v>14</v>
      </c>
      <c r="D74" s="58">
        <v>500</v>
      </c>
    </row>
    <row r="75" spans="1:4" x14ac:dyDescent="0.2">
      <c r="A75" s="93"/>
      <c r="B75" s="93" t="s">
        <v>1290</v>
      </c>
      <c r="C75" s="57" t="s">
        <v>14</v>
      </c>
      <c r="D75" s="58">
        <v>630</v>
      </c>
    </row>
    <row r="76" spans="1:4" x14ac:dyDescent="0.2">
      <c r="A76" s="93" t="s">
        <v>1291</v>
      </c>
      <c r="B76" s="59" t="s">
        <v>1292</v>
      </c>
      <c r="C76" s="57" t="s">
        <v>1209</v>
      </c>
      <c r="D76" s="58">
        <v>280</v>
      </c>
    </row>
    <row r="77" spans="1:4" x14ac:dyDescent="0.2">
      <c r="A77" s="93"/>
      <c r="B77" s="59" t="s">
        <v>1293</v>
      </c>
      <c r="C77" s="57"/>
      <c r="D77" s="58"/>
    </row>
    <row r="78" spans="1:4" x14ac:dyDescent="0.2">
      <c r="A78" s="93"/>
      <c r="B78" s="160" t="s">
        <v>1294</v>
      </c>
      <c r="C78" s="57"/>
      <c r="D78" s="58"/>
    </row>
    <row r="79" spans="1:4" x14ac:dyDescent="0.2">
      <c r="A79" s="93"/>
      <c r="B79" s="59" t="s">
        <v>1295</v>
      </c>
      <c r="C79" s="57"/>
      <c r="D79" s="58"/>
    </row>
    <row r="80" spans="1:4" x14ac:dyDescent="0.2">
      <c r="A80" s="93" t="s">
        <v>1296</v>
      </c>
      <c r="B80" s="59" t="s">
        <v>1297</v>
      </c>
      <c r="C80" s="57" t="s">
        <v>14</v>
      </c>
      <c r="D80" s="58">
        <v>1050</v>
      </c>
    </row>
    <row r="81" spans="1:4" x14ac:dyDescent="0.2">
      <c r="A81" s="93" t="s">
        <v>1298</v>
      </c>
      <c r="B81" s="59" t="s">
        <v>1292</v>
      </c>
      <c r="C81" s="57" t="s">
        <v>14</v>
      </c>
      <c r="D81" s="58">
        <v>380</v>
      </c>
    </row>
    <row r="82" spans="1:4" x14ac:dyDescent="0.2">
      <c r="A82" s="93"/>
      <c r="B82" s="59" t="s">
        <v>1299</v>
      </c>
      <c r="C82" s="57"/>
      <c r="D82" s="58"/>
    </row>
    <row r="83" spans="1:4" x14ac:dyDescent="0.2">
      <c r="A83" s="93"/>
      <c r="B83" s="160" t="s">
        <v>1300</v>
      </c>
      <c r="C83" s="57"/>
      <c r="D83" s="58"/>
    </row>
    <row r="84" spans="1:4" x14ac:dyDescent="0.2">
      <c r="A84" s="93"/>
      <c r="B84" s="59" t="s">
        <v>1295</v>
      </c>
      <c r="C84" s="57"/>
      <c r="D84" s="58"/>
    </row>
    <row r="85" spans="1:4" x14ac:dyDescent="0.2">
      <c r="A85" s="93" t="s">
        <v>1301</v>
      </c>
      <c r="B85" s="59" t="s">
        <v>1297</v>
      </c>
      <c r="C85" s="57" t="s">
        <v>14</v>
      </c>
      <c r="D85" s="58">
        <v>1420</v>
      </c>
    </row>
    <row r="86" spans="1:4" x14ac:dyDescent="0.2">
      <c r="A86" s="93" t="s">
        <v>1302</v>
      </c>
      <c r="B86" s="163" t="s">
        <v>2056</v>
      </c>
      <c r="C86" s="57" t="s">
        <v>163</v>
      </c>
      <c r="D86" s="58">
        <v>340</v>
      </c>
    </row>
    <row r="87" spans="1:4" x14ac:dyDescent="0.2">
      <c r="A87" s="93"/>
      <c r="B87" s="140" t="s">
        <v>1303</v>
      </c>
      <c r="C87" s="57" t="s">
        <v>14</v>
      </c>
      <c r="D87" s="58">
        <v>430</v>
      </c>
    </row>
    <row r="88" spans="1:4" x14ac:dyDescent="0.2">
      <c r="A88" s="93" t="s">
        <v>1304</v>
      </c>
      <c r="B88" s="59" t="s">
        <v>1305</v>
      </c>
      <c r="C88" s="57" t="s">
        <v>1209</v>
      </c>
      <c r="D88" s="58">
        <v>520</v>
      </c>
    </row>
    <row r="89" spans="1:4" x14ac:dyDescent="0.2">
      <c r="A89" s="93"/>
      <c r="B89" s="59" t="s">
        <v>1306</v>
      </c>
      <c r="C89" s="57"/>
      <c r="D89" s="58"/>
    </row>
    <row r="90" spans="1:4" x14ac:dyDescent="0.2">
      <c r="A90" s="93"/>
      <c r="B90" s="59" t="s">
        <v>1307</v>
      </c>
      <c r="C90" s="57"/>
      <c r="D90" s="58"/>
    </row>
    <row r="91" spans="1:4" x14ac:dyDescent="0.2">
      <c r="A91" s="93" t="s">
        <v>1308</v>
      </c>
      <c r="B91" s="59" t="s">
        <v>1309</v>
      </c>
      <c r="C91" s="57" t="s">
        <v>1310</v>
      </c>
      <c r="D91" s="58">
        <v>310</v>
      </c>
    </row>
    <row r="92" spans="1:4" x14ac:dyDescent="0.2">
      <c r="A92" s="93"/>
      <c r="B92" s="59" t="s">
        <v>1311</v>
      </c>
      <c r="C92" s="57"/>
      <c r="D92" s="58"/>
    </row>
    <row r="93" spans="1:4" x14ac:dyDescent="0.2">
      <c r="A93" s="93"/>
      <c r="B93" s="59" t="s">
        <v>1312</v>
      </c>
      <c r="C93" s="57"/>
      <c r="D93" s="58"/>
    </row>
    <row r="94" spans="1:4" x14ac:dyDescent="0.2">
      <c r="A94" s="93" t="s">
        <v>1313</v>
      </c>
      <c r="B94" s="59" t="s">
        <v>1314</v>
      </c>
      <c r="C94" s="57" t="s">
        <v>1315</v>
      </c>
      <c r="D94" s="58">
        <v>460</v>
      </c>
    </row>
    <row r="95" spans="1:4" x14ac:dyDescent="0.2">
      <c r="A95" s="93"/>
      <c r="B95" s="208" t="s">
        <v>1316</v>
      </c>
      <c r="C95" s="57"/>
      <c r="D95" s="58"/>
    </row>
    <row r="96" spans="1:4" x14ac:dyDescent="0.2">
      <c r="A96" s="93" t="s">
        <v>1317</v>
      </c>
      <c r="B96" s="59" t="s">
        <v>1318</v>
      </c>
      <c r="C96" s="57" t="s">
        <v>14</v>
      </c>
      <c r="D96" s="58">
        <v>1390</v>
      </c>
    </row>
    <row r="97" spans="1:4" ht="25.5" x14ac:dyDescent="0.2">
      <c r="A97" s="93" t="s">
        <v>2158</v>
      </c>
      <c r="B97" s="207" t="s">
        <v>2159</v>
      </c>
      <c r="C97" s="57" t="s">
        <v>791</v>
      </c>
      <c r="D97" s="58">
        <v>60</v>
      </c>
    </row>
    <row r="98" spans="1:4" x14ac:dyDescent="0.2">
      <c r="A98" s="517" t="s">
        <v>1319</v>
      </c>
      <c r="B98" s="517"/>
      <c r="C98" s="57"/>
      <c r="D98" s="58"/>
    </row>
    <row r="99" spans="1:4" x14ac:dyDescent="0.2">
      <c r="A99" s="59" t="s">
        <v>1320</v>
      </c>
      <c r="B99" s="57"/>
      <c r="C99" s="165"/>
      <c r="D99" s="58"/>
    </row>
    <row r="100" spans="1:4" x14ac:dyDescent="0.2">
      <c r="A100" s="59" t="s">
        <v>1321</v>
      </c>
      <c r="B100" s="57"/>
      <c r="C100" s="165"/>
      <c r="D100" s="58"/>
    </row>
    <row r="101" spans="1:4" x14ac:dyDescent="0.2">
      <c r="A101" s="59" t="s">
        <v>1322</v>
      </c>
      <c r="B101" s="57"/>
      <c r="C101" s="165"/>
      <c r="D101" s="58"/>
    </row>
    <row r="102" spans="1:4" x14ac:dyDescent="0.2">
      <c r="A102" s="208" t="s">
        <v>1323</v>
      </c>
      <c r="B102" s="57"/>
      <c r="C102" s="165"/>
      <c r="D102" s="58"/>
    </row>
    <row r="103" spans="1:4" x14ac:dyDescent="0.2">
      <c r="A103" s="59" t="s">
        <v>1324</v>
      </c>
      <c r="B103" s="57"/>
      <c r="C103" s="165"/>
      <c r="D103" s="58"/>
    </row>
    <row r="104" spans="1:4" x14ac:dyDescent="0.2">
      <c r="A104" s="518" t="s">
        <v>1325</v>
      </c>
      <c r="B104" s="519"/>
      <c r="C104" s="519"/>
      <c r="D104" s="519"/>
    </row>
    <row r="105" spans="1:4" ht="17.45" customHeight="1" x14ac:dyDescent="0.2">
      <c r="A105" s="519"/>
      <c r="B105" s="519"/>
      <c r="C105" s="519"/>
      <c r="D105" s="519"/>
    </row>
    <row r="106" spans="1:4" x14ac:dyDescent="0.2">
      <c r="A106" s="93" t="s">
        <v>1326</v>
      </c>
      <c r="B106" s="59" t="s">
        <v>1327</v>
      </c>
      <c r="C106" s="57" t="s">
        <v>1197</v>
      </c>
      <c r="D106" s="58">
        <v>3050</v>
      </c>
    </row>
    <row r="107" spans="1:4" x14ac:dyDescent="0.2">
      <c r="A107" s="93"/>
      <c r="B107" s="59" t="s">
        <v>1328</v>
      </c>
      <c r="C107" s="57"/>
      <c r="D107" s="58"/>
    </row>
    <row r="108" spans="1:4" ht="15" customHeight="1" x14ac:dyDescent="0.2">
      <c r="A108" s="93"/>
      <c r="B108" s="59"/>
      <c r="C108" s="57"/>
      <c r="D108" s="58"/>
    </row>
    <row r="109" spans="1:4" x14ac:dyDescent="0.2">
      <c r="A109" s="93" t="s">
        <v>1329</v>
      </c>
      <c r="B109" s="59" t="s">
        <v>1330</v>
      </c>
      <c r="C109" s="57" t="s">
        <v>1331</v>
      </c>
      <c r="D109" s="58">
        <v>4060</v>
      </c>
    </row>
    <row r="110" spans="1:4" x14ac:dyDescent="0.2">
      <c r="A110" s="93"/>
      <c r="B110" s="59" t="s">
        <v>1332</v>
      </c>
      <c r="C110" s="57"/>
      <c r="D110" s="58"/>
    </row>
    <row r="111" spans="1:4" x14ac:dyDescent="0.2">
      <c r="A111" s="93"/>
      <c r="B111" s="59" t="s">
        <v>1333</v>
      </c>
      <c r="C111" s="57"/>
      <c r="D111" s="58"/>
    </row>
    <row r="112" spans="1:4" ht="6.6" customHeight="1" x14ac:dyDescent="0.2">
      <c r="A112" s="93"/>
      <c r="B112" s="59"/>
      <c r="C112" s="57"/>
      <c r="D112" s="58"/>
    </row>
    <row r="113" spans="1:4" x14ac:dyDescent="0.2">
      <c r="A113" s="93" t="s">
        <v>1334</v>
      </c>
      <c r="B113" s="59" t="s">
        <v>1335</v>
      </c>
      <c r="C113" s="57" t="s">
        <v>1197</v>
      </c>
      <c r="D113" s="58">
        <v>1700</v>
      </c>
    </row>
    <row r="114" spans="1:4" ht="11.25" customHeight="1" x14ac:dyDescent="0.2">
      <c r="A114" s="93"/>
      <c r="B114" s="59" t="s">
        <v>1336</v>
      </c>
      <c r="C114" s="57"/>
      <c r="D114" s="58"/>
    </row>
    <row r="115" spans="1:4" x14ac:dyDescent="0.2">
      <c r="A115" s="93" t="s">
        <v>1337</v>
      </c>
      <c r="B115" s="168" t="s">
        <v>1338</v>
      </c>
      <c r="C115" s="57" t="s">
        <v>1331</v>
      </c>
      <c r="D115" s="58">
        <v>5770</v>
      </c>
    </row>
    <row r="116" spans="1:4" x14ac:dyDescent="0.2">
      <c r="A116" s="93"/>
      <c r="B116" s="163" t="s">
        <v>1339</v>
      </c>
      <c r="C116" s="57"/>
      <c r="D116" s="58"/>
    </row>
    <row r="117" spans="1:4" x14ac:dyDescent="0.2">
      <c r="A117" s="93"/>
      <c r="B117" s="163" t="s">
        <v>1340</v>
      </c>
      <c r="C117" s="57"/>
      <c r="D117" s="58"/>
    </row>
    <row r="118" spans="1:4" x14ac:dyDescent="0.2">
      <c r="A118" s="93"/>
      <c r="B118" s="168" t="s">
        <v>1341</v>
      </c>
      <c r="C118" s="57"/>
      <c r="D118" s="58"/>
    </row>
    <row r="119" spans="1:4" x14ac:dyDescent="0.2">
      <c r="A119" s="93" t="s">
        <v>1342</v>
      </c>
      <c r="B119" s="163" t="s">
        <v>1343</v>
      </c>
      <c r="C119" s="57" t="s">
        <v>1344</v>
      </c>
      <c r="D119" s="58">
        <v>200</v>
      </c>
    </row>
    <row r="120" spans="1:4" ht="12.2" customHeight="1" x14ac:dyDescent="0.2">
      <c r="A120" s="93"/>
      <c r="B120" s="163" t="s">
        <v>1345</v>
      </c>
      <c r="C120" s="57"/>
      <c r="D120" s="58"/>
    </row>
    <row r="121" spans="1:4" x14ac:dyDescent="0.2">
      <c r="A121" s="93" t="s">
        <v>1346</v>
      </c>
      <c r="B121" s="163" t="s">
        <v>1347</v>
      </c>
      <c r="C121" s="57"/>
      <c r="D121" s="58"/>
    </row>
    <row r="122" spans="1:4" x14ac:dyDescent="0.2">
      <c r="A122" s="93"/>
      <c r="B122" s="163" t="s">
        <v>1348</v>
      </c>
      <c r="C122" s="57" t="s">
        <v>1349</v>
      </c>
      <c r="D122" s="58"/>
    </row>
    <row r="123" spans="1:4" x14ac:dyDescent="0.2">
      <c r="A123" s="93"/>
      <c r="B123" s="163" t="s">
        <v>2055</v>
      </c>
      <c r="C123" s="57" t="s">
        <v>1350</v>
      </c>
      <c r="D123" s="58">
        <v>880</v>
      </c>
    </row>
    <row r="124" spans="1:4" x14ac:dyDescent="0.2">
      <c r="A124" s="93"/>
      <c r="B124" s="140" t="s">
        <v>1351</v>
      </c>
      <c r="C124" s="57" t="s">
        <v>14</v>
      </c>
      <c r="D124" s="58">
        <v>1150</v>
      </c>
    </row>
    <row r="125" spans="1:4" x14ac:dyDescent="0.2">
      <c r="A125" s="93"/>
      <c r="B125" s="140" t="s">
        <v>1352</v>
      </c>
      <c r="C125" s="57" t="s">
        <v>14</v>
      </c>
      <c r="D125" s="58">
        <v>1400</v>
      </c>
    </row>
    <row r="126" spans="1:4" x14ac:dyDescent="0.2">
      <c r="A126" s="528" t="s">
        <v>1353</v>
      </c>
      <c r="B126" s="528"/>
      <c r="C126" s="528"/>
      <c r="D126" s="505"/>
    </row>
    <row r="127" spans="1:4" ht="57.6" customHeight="1" x14ac:dyDescent="0.2">
      <c r="A127" s="528"/>
      <c r="B127" s="528"/>
      <c r="C127" s="528"/>
      <c r="D127" s="530"/>
    </row>
    <row r="128" spans="1:4" ht="17.45" customHeight="1" x14ac:dyDescent="0.2">
      <c r="A128" s="529" t="s">
        <v>1354</v>
      </c>
      <c r="B128" s="529"/>
      <c r="C128" s="529"/>
      <c r="D128" s="58"/>
    </row>
    <row r="129" spans="1:4" ht="14.25" x14ac:dyDescent="0.2">
      <c r="A129" s="93" t="s">
        <v>1355</v>
      </c>
      <c r="B129" s="169" t="s">
        <v>1356</v>
      </c>
      <c r="C129" s="57" t="s">
        <v>1357</v>
      </c>
      <c r="D129" s="58">
        <v>4200</v>
      </c>
    </row>
    <row r="130" spans="1:4" x14ac:dyDescent="0.2">
      <c r="A130" s="166"/>
      <c r="B130" s="169" t="s">
        <v>1358</v>
      </c>
      <c r="C130" s="57" t="s">
        <v>743</v>
      </c>
      <c r="D130" s="58"/>
    </row>
    <row r="131" spans="1:4" x14ac:dyDescent="0.2">
      <c r="A131" s="93" t="s">
        <v>1359</v>
      </c>
      <c r="B131" s="59" t="s">
        <v>1360</v>
      </c>
      <c r="C131" s="57"/>
      <c r="D131" s="58"/>
    </row>
    <row r="132" spans="1:4" x14ac:dyDescent="0.2">
      <c r="A132" s="93"/>
      <c r="B132" s="59" t="s">
        <v>1361</v>
      </c>
      <c r="C132" s="57"/>
      <c r="D132" s="58"/>
    </row>
    <row r="133" spans="1:4" x14ac:dyDescent="0.2">
      <c r="A133" s="170"/>
      <c r="B133" s="171" t="s">
        <v>1362</v>
      </c>
      <c r="C133" s="57"/>
      <c r="D133" s="58"/>
    </row>
    <row r="134" spans="1:4" x14ac:dyDescent="0.2">
      <c r="A134" s="93"/>
      <c r="B134" s="208" t="s">
        <v>1363</v>
      </c>
      <c r="C134" s="57" t="s">
        <v>1364</v>
      </c>
      <c r="D134" s="58">
        <v>840</v>
      </c>
    </row>
    <row r="135" spans="1:4" x14ac:dyDescent="0.2">
      <c r="A135" s="93"/>
      <c r="B135" s="208" t="s">
        <v>1365</v>
      </c>
      <c r="C135" s="57" t="s">
        <v>14</v>
      </c>
      <c r="D135" s="58">
        <v>1790</v>
      </c>
    </row>
    <row r="136" spans="1:4" x14ac:dyDescent="0.2">
      <c r="A136" s="93"/>
      <c r="B136" s="208" t="s">
        <v>1366</v>
      </c>
      <c r="C136" s="57" t="s">
        <v>14</v>
      </c>
      <c r="D136" s="58">
        <v>1320</v>
      </c>
    </row>
    <row r="137" spans="1:4" x14ac:dyDescent="0.2">
      <c r="A137" s="93"/>
      <c r="B137" s="208" t="s">
        <v>1367</v>
      </c>
      <c r="C137" s="57" t="s">
        <v>14</v>
      </c>
      <c r="D137" s="58">
        <v>1470</v>
      </c>
    </row>
    <row r="138" spans="1:4" x14ac:dyDescent="0.2">
      <c r="A138" s="93"/>
      <c r="B138" s="208"/>
      <c r="C138" s="57"/>
      <c r="D138" s="58"/>
    </row>
    <row r="139" spans="1:4" x14ac:dyDescent="0.2">
      <c r="A139" s="93" t="s">
        <v>1368</v>
      </c>
      <c r="B139" s="59" t="s">
        <v>1369</v>
      </c>
      <c r="C139" s="57" t="s">
        <v>1370</v>
      </c>
      <c r="D139" s="58">
        <v>4830</v>
      </c>
    </row>
    <row r="140" spans="1:4" x14ac:dyDescent="0.2">
      <c r="A140" s="93"/>
      <c r="B140" s="59" t="s">
        <v>2054</v>
      </c>
      <c r="C140" s="57"/>
      <c r="D140" s="58"/>
    </row>
    <row r="141" spans="1:4" x14ac:dyDescent="0.2">
      <c r="A141" s="93"/>
      <c r="B141" s="140" t="s">
        <v>1372</v>
      </c>
      <c r="C141" s="57" t="s">
        <v>14</v>
      </c>
      <c r="D141" s="58">
        <v>6600</v>
      </c>
    </row>
    <row r="142" spans="1:4" x14ac:dyDescent="0.2">
      <c r="A142" s="93"/>
      <c r="B142" s="140" t="s">
        <v>1373</v>
      </c>
      <c r="C142" s="57" t="s">
        <v>14</v>
      </c>
      <c r="D142" s="58">
        <v>8370</v>
      </c>
    </row>
    <row r="143" spans="1:4" x14ac:dyDescent="0.2">
      <c r="A143" s="93"/>
      <c r="B143" s="140" t="s">
        <v>1374</v>
      </c>
      <c r="C143" s="57" t="s">
        <v>14</v>
      </c>
      <c r="D143" s="58">
        <v>10150</v>
      </c>
    </row>
    <row r="144" spans="1:4" x14ac:dyDescent="0.2">
      <c r="A144" s="93"/>
      <c r="B144" s="140" t="s">
        <v>1375</v>
      </c>
      <c r="C144" s="57" t="s">
        <v>14</v>
      </c>
      <c r="D144" s="58">
        <v>11900</v>
      </c>
    </row>
    <row r="145" spans="1:4" x14ac:dyDescent="0.2">
      <c r="A145" s="93"/>
      <c r="B145" s="140" t="s">
        <v>1376</v>
      </c>
      <c r="C145" s="57" t="s">
        <v>14</v>
      </c>
      <c r="D145" s="58">
        <v>15190</v>
      </c>
    </row>
    <row r="146" spans="1:4" x14ac:dyDescent="0.2">
      <c r="A146" s="93"/>
      <c r="B146" s="140" t="s">
        <v>1377</v>
      </c>
      <c r="C146" s="57" t="s">
        <v>14</v>
      </c>
      <c r="D146" s="58">
        <v>17150</v>
      </c>
    </row>
    <row r="147" spans="1:4" x14ac:dyDescent="0.2">
      <c r="A147" s="93"/>
      <c r="B147" s="59" t="s">
        <v>1378</v>
      </c>
      <c r="C147" s="57"/>
      <c r="D147" s="58"/>
    </row>
    <row r="148" spans="1:4" x14ac:dyDescent="0.2">
      <c r="A148" s="93"/>
      <c r="B148" s="59" t="s">
        <v>1379</v>
      </c>
      <c r="C148" s="57"/>
      <c r="D148" s="58"/>
    </row>
    <row r="149" spans="1:4" x14ac:dyDescent="0.2">
      <c r="A149" s="93" t="s">
        <v>1380</v>
      </c>
      <c r="B149" s="59" t="s">
        <v>1381</v>
      </c>
      <c r="C149" s="57" t="s">
        <v>1382</v>
      </c>
      <c r="D149" s="58">
        <v>910</v>
      </c>
    </row>
    <row r="150" spans="1:4" x14ac:dyDescent="0.2">
      <c r="A150" s="93"/>
      <c r="B150" s="59" t="s">
        <v>2053</v>
      </c>
      <c r="C150" s="57"/>
      <c r="D150" s="58"/>
    </row>
    <row r="151" spans="1:4" x14ac:dyDescent="0.2">
      <c r="A151" s="93"/>
      <c r="B151" s="140" t="s">
        <v>1383</v>
      </c>
      <c r="C151" s="57" t="s">
        <v>1382</v>
      </c>
      <c r="D151" s="58">
        <v>1370</v>
      </c>
    </row>
    <row r="152" spans="1:4" x14ac:dyDescent="0.2">
      <c r="A152" s="93"/>
      <c r="B152" s="59" t="s">
        <v>1378</v>
      </c>
      <c r="C152" s="57"/>
      <c r="D152" s="58"/>
    </row>
    <row r="153" spans="1:4" x14ac:dyDescent="0.2">
      <c r="A153" s="93"/>
      <c r="B153" s="59" t="s">
        <v>1379</v>
      </c>
      <c r="C153" s="57"/>
      <c r="D153" s="58"/>
    </row>
    <row r="154" spans="1:4" x14ac:dyDescent="0.2">
      <c r="A154" s="93" t="s">
        <v>1384</v>
      </c>
      <c r="B154" s="59" t="s">
        <v>1385</v>
      </c>
      <c r="C154" s="57" t="s">
        <v>593</v>
      </c>
      <c r="D154" s="58">
        <v>5770</v>
      </c>
    </row>
    <row r="155" spans="1:4" x14ac:dyDescent="0.2">
      <c r="A155" s="93"/>
      <c r="B155" s="59" t="s">
        <v>2052</v>
      </c>
      <c r="C155" s="57"/>
      <c r="D155" s="58"/>
    </row>
    <row r="156" spans="1:4" x14ac:dyDescent="0.2">
      <c r="A156" s="93"/>
      <c r="B156" s="140" t="s">
        <v>1387</v>
      </c>
      <c r="C156" s="57" t="s">
        <v>14</v>
      </c>
      <c r="D156" s="58">
        <v>6600</v>
      </c>
    </row>
    <row r="157" spans="1:4" x14ac:dyDescent="0.2">
      <c r="A157" s="93"/>
      <c r="B157" s="140" t="s">
        <v>1388</v>
      </c>
      <c r="C157" s="57" t="s">
        <v>14</v>
      </c>
      <c r="D157" s="58">
        <v>7430</v>
      </c>
    </row>
    <row r="158" spans="1:4" x14ac:dyDescent="0.2">
      <c r="A158" s="93"/>
      <c r="B158" s="140" t="s">
        <v>1389</v>
      </c>
      <c r="C158" s="57" t="s">
        <v>14</v>
      </c>
      <c r="D158" s="58">
        <v>8210</v>
      </c>
    </row>
    <row r="159" spans="1:4" x14ac:dyDescent="0.2">
      <c r="A159" s="93"/>
      <c r="B159" s="140" t="s">
        <v>1390</v>
      </c>
      <c r="C159" s="57" t="s">
        <v>14</v>
      </c>
      <c r="D159" s="58">
        <v>11020</v>
      </c>
    </row>
    <row r="160" spans="1:4" x14ac:dyDescent="0.2">
      <c r="A160" s="93"/>
      <c r="B160" s="140" t="s">
        <v>1391</v>
      </c>
      <c r="C160" s="57" t="s">
        <v>14</v>
      </c>
      <c r="D160" s="58">
        <v>17140</v>
      </c>
    </row>
    <row r="161" spans="1:4" x14ac:dyDescent="0.2">
      <c r="A161" s="93"/>
      <c r="B161" s="59" t="s">
        <v>1378</v>
      </c>
      <c r="C161" s="57"/>
      <c r="D161" s="58"/>
    </row>
    <row r="162" spans="1:4" x14ac:dyDescent="0.2">
      <c r="A162" s="93"/>
      <c r="B162" s="59" t="s">
        <v>1379</v>
      </c>
      <c r="C162" s="57"/>
      <c r="D162" s="58"/>
    </row>
    <row r="163" spans="1:4" x14ac:dyDescent="0.2">
      <c r="A163" s="140" t="s">
        <v>1392</v>
      </c>
      <c r="B163" s="59" t="s">
        <v>1393</v>
      </c>
      <c r="C163" s="167" t="s">
        <v>593</v>
      </c>
      <c r="D163" s="4"/>
    </row>
    <row r="164" spans="1:4" x14ac:dyDescent="0.2">
      <c r="A164" s="59"/>
      <c r="B164" s="59" t="s">
        <v>2051</v>
      </c>
      <c r="C164" s="59"/>
      <c r="D164" s="58">
        <v>2830</v>
      </c>
    </row>
    <row r="165" spans="1:4" x14ac:dyDescent="0.2">
      <c r="A165" s="140"/>
      <c r="B165" s="140" t="s">
        <v>1394</v>
      </c>
      <c r="C165" s="57" t="s">
        <v>14</v>
      </c>
      <c r="D165" s="58">
        <v>3990</v>
      </c>
    </row>
    <row r="166" spans="1:4" x14ac:dyDescent="0.2">
      <c r="A166" s="140"/>
      <c r="B166" s="177" t="s">
        <v>1395</v>
      </c>
      <c r="C166" s="57" t="s">
        <v>14</v>
      </c>
      <c r="D166" s="58">
        <v>5820</v>
      </c>
    </row>
    <row r="167" spans="1:4" x14ac:dyDescent="0.2">
      <c r="A167" s="59"/>
      <c r="B167" s="160" t="s">
        <v>1396</v>
      </c>
      <c r="C167" s="59"/>
      <c r="D167" s="58"/>
    </row>
    <row r="168" spans="1:4" x14ac:dyDescent="0.2">
      <c r="A168" s="59"/>
      <c r="B168" s="160" t="s">
        <v>1397</v>
      </c>
      <c r="C168" s="59"/>
      <c r="D168" s="58"/>
    </row>
    <row r="169" spans="1:4" x14ac:dyDescent="0.2">
      <c r="A169" s="140" t="s">
        <v>1398</v>
      </c>
      <c r="B169" s="59" t="s">
        <v>2049</v>
      </c>
      <c r="C169" s="167" t="s">
        <v>593</v>
      </c>
      <c r="D169" s="58">
        <v>1820</v>
      </c>
    </row>
    <row r="170" spans="1:4" x14ac:dyDescent="0.2">
      <c r="A170" s="140"/>
      <c r="B170" s="140" t="s">
        <v>1399</v>
      </c>
      <c r="C170" s="167" t="s">
        <v>14</v>
      </c>
      <c r="D170" s="58">
        <v>2660</v>
      </c>
    </row>
    <row r="171" spans="1:4" x14ac:dyDescent="0.2">
      <c r="A171" s="140"/>
      <c r="B171" s="140" t="s">
        <v>2050</v>
      </c>
      <c r="C171" s="167" t="s">
        <v>14</v>
      </c>
      <c r="D171" s="58">
        <v>3490</v>
      </c>
    </row>
    <row r="172" spans="1:4" x14ac:dyDescent="0.2">
      <c r="A172" s="140" t="s">
        <v>1400</v>
      </c>
      <c r="B172" s="59" t="s">
        <v>1401</v>
      </c>
      <c r="C172" s="167" t="s">
        <v>1205</v>
      </c>
      <c r="D172" s="4"/>
    </row>
    <row r="173" spans="1:4" x14ac:dyDescent="0.2">
      <c r="A173" s="59"/>
      <c r="B173" s="59" t="s">
        <v>2048</v>
      </c>
      <c r="C173" s="167"/>
      <c r="D173" s="58">
        <v>2580</v>
      </c>
    </row>
    <row r="174" spans="1:4" ht="0.75" customHeight="1" x14ac:dyDescent="0.2">
      <c r="A174" s="59"/>
      <c r="B174" s="59"/>
      <c r="C174" s="167"/>
      <c r="D174" s="58">
        <v>0</v>
      </c>
    </row>
    <row r="175" spans="1:4" x14ac:dyDescent="0.2">
      <c r="A175" s="93"/>
      <c r="B175" s="140" t="s">
        <v>1372</v>
      </c>
      <c r="C175" s="57" t="s">
        <v>14</v>
      </c>
      <c r="D175" s="58">
        <v>3330</v>
      </c>
    </row>
    <row r="176" spans="1:4" x14ac:dyDescent="0.2">
      <c r="A176" s="93"/>
      <c r="B176" s="140" t="s">
        <v>1373</v>
      </c>
      <c r="C176" s="57" t="s">
        <v>14</v>
      </c>
      <c r="D176" s="58">
        <v>3990</v>
      </c>
    </row>
    <row r="177" spans="1:4" x14ac:dyDescent="0.2">
      <c r="A177" s="93"/>
      <c r="B177" s="140" t="s">
        <v>1402</v>
      </c>
      <c r="C177" s="57" t="s">
        <v>14</v>
      </c>
      <c r="D177" s="58">
        <v>4658</v>
      </c>
    </row>
    <row r="178" spans="1:4" x14ac:dyDescent="0.2">
      <c r="A178" s="93"/>
      <c r="B178" s="140" t="s">
        <v>1376</v>
      </c>
      <c r="C178" s="57" t="s">
        <v>14</v>
      </c>
      <c r="D178" s="58">
        <v>6790</v>
      </c>
    </row>
    <row r="179" spans="1:4" x14ac:dyDescent="0.2">
      <c r="A179" s="93"/>
      <c r="B179" s="140" t="s">
        <v>1377</v>
      </c>
      <c r="C179" s="57" t="s">
        <v>14</v>
      </c>
      <c r="D179" s="58">
        <v>7530</v>
      </c>
    </row>
    <row r="180" spans="1:4" x14ac:dyDescent="0.2">
      <c r="A180" s="93" t="s">
        <v>1403</v>
      </c>
      <c r="B180" s="59" t="s">
        <v>1404</v>
      </c>
      <c r="C180" s="57" t="s">
        <v>1209</v>
      </c>
      <c r="D180" s="58">
        <v>3730</v>
      </c>
    </row>
    <row r="181" spans="1:4" x14ac:dyDescent="0.2">
      <c r="A181" s="93"/>
      <c r="B181" s="59" t="s">
        <v>1405</v>
      </c>
      <c r="C181" s="57"/>
      <c r="D181" s="58"/>
    </row>
    <row r="182" spans="1:4" x14ac:dyDescent="0.2">
      <c r="A182" s="93"/>
      <c r="B182" s="160" t="s">
        <v>1406</v>
      </c>
      <c r="C182" s="57"/>
      <c r="D182" s="58"/>
    </row>
    <row r="183" spans="1:4" x14ac:dyDescent="0.2">
      <c r="A183" s="93"/>
      <c r="B183" s="59" t="s">
        <v>1407</v>
      </c>
      <c r="C183" s="57"/>
      <c r="D183" s="58"/>
    </row>
    <row r="184" spans="1:4" x14ac:dyDescent="0.2">
      <c r="A184" s="93" t="s">
        <v>1408</v>
      </c>
      <c r="B184" s="59" t="s">
        <v>1409</v>
      </c>
      <c r="C184" s="57" t="s">
        <v>1209</v>
      </c>
      <c r="D184" s="58">
        <v>6680</v>
      </c>
    </row>
    <row r="185" spans="1:4" x14ac:dyDescent="0.2">
      <c r="A185" s="93" t="s">
        <v>1410</v>
      </c>
      <c r="B185" s="163" t="s">
        <v>1411</v>
      </c>
      <c r="C185" s="57"/>
      <c r="D185" s="58"/>
    </row>
    <row r="186" spans="1:4" x14ac:dyDescent="0.2">
      <c r="A186" s="93"/>
      <c r="B186" s="59" t="s">
        <v>2047</v>
      </c>
      <c r="C186" s="57" t="s">
        <v>1412</v>
      </c>
      <c r="D186" s="58">
        <v>1440</v>
      </c>
    </row>
    <row r="187" spans="1:4" x14ac:dyDescent="0.2">
      <c r="A187" s="93"/>
      <c r="B187" s="93" t="s">
        <v>810</v>
      </c>
      <c r="C187" s="57" t="s">
        <v>14</v>
      </c>
      <c r="D187" s="58">
        <v>4140</v>
      </c>
    </row>
    <row r="188" spans="1:4" x14ac:dyDescent="0.2">
      <c r="A188" s="93"/>
      <c r="B188" s="93" t="s">
        <v>811</v>
      </c>
      <c r="C188" s="57" t="s">
        <v>14</v>
      </c>
      <c r="D188" s="58">
        <v>6830</v>
      </c>
    </row>
    <row r="189" spans="1:4" x14ac:dyDescent="0.2">
      <c r="A189" s="93"/>
      <c r="B189" s="93" t="s">
        <v>812</v>
      </c>
      <c r="C189" s="57" t="s">
        <v>14</v>
      </c>
      <c r="D189" s="58">
        <v>9540</v>
      </c>
    </row>
    <row r="190" spans="1:4" x14ac:dyDescent="0.2">
      <c r="A190" s="93"/>
      <c r="B190" s="140" t="s">
        <v>1413</v>
      </c>
      <c r="C190" s="57" t="s">
        <v>14</v>
      </c>
      <c r="D190" s="58">
        <v>12250</v>
      </c>
    </row>
    <row r="191" spans="1:4" x14ac:dyDescent="0.2">
      <c r="A191" s="93"/>
      <c r="B191" s="140" t="s">
        <v>1414</v>
      </c>
      <c r="C191" s="57" t="s">
        <v>14</v>
      </c>
      <c r="D191" s="58">
        <v>14980</v>
      </c>
    </row>
    <row r="192" spans="1:4" x14ac:dyDescent="0.2">
      <c r="A192" s="93"/>
      <c r="B192" s="140" t="s">
        <v>1415</v>
      </c>
      <c r="C192" s="57" t="s">
        <v>14</v>
      </c>
      <c r="D192" s="58">
        <v>17720</v>
      </c>
    </row>
    <row r="193" spans="1:4" x14ac:dyDescent="0.2">
      <c r="A193" s="93" t="s">
        <v>1416</v>
      </c>
      <c r="B193" s="163" t="s">
        <v>1417</v>
      </c>
      <c r="C193" s="57"/>
      <c r="D193" s="58"/>
    </row>
    <row r="194" spans="1:4" x14ac:dyDescent="0.2">
      <c r="A194" s="93"/>
      <c r="B194" s="59" t="s">
        <v>2046</v>
      </c>
      <c r="C194" s="57" t="s">
        <v>1412</v>
      </c>
      <c r="D194" s="58">
        <v>1440</v>
      </c>
    </row>
    <row r="195" spans="1:4" x14ac:dyDescent="0.2">
      <c r="A195" s="93"/>
      <c r="B195" s="93" t="s">
        <v>1418</v>
      </c>
      <c r="C195" s="57" t="s">
        <v>14</v>
      </c>
      <c r="D195" s="58">
        <v>4140</v>
      </c>
    </row>
    <row r="196" spans="1:4" x14ac:dyDescent="0.2">
      <c r="A196" s="93"/>
      <c r="B196" s="93" t="s">
        <v>1419</v>
      </c>
      <c r="C196" s="57" t="s">
        <v>14</v>
      </c>
      <c r="D196" s="58">
        <v>6830</v>
      </c>
    </row>
    <row r="197" spans="1:4" x14ac:dyDescent="0.2">
      <c r="A197" s="93" t="s">
        <v>1420</v>
      </c>
      <c r="B197" s="163" t="s">
        <v>1421</v>
      </c>
      <c r="C197" s="57"/>
      <c r="D197" s="58"/>
    </row>
    <row r="198" spans="1:4" x14ac:dyDescent="0.2">
      <c r="A198" s="93"/>
      <c r="B198" s="59" t="s">
        <v>2045</v>
      </c>
      <c r="C198" s="57" t="s">
        <v>791</v>
      </c>
      <c r="D198" s="58">
        <v>3350</v>
      </c>
    </row>
    <row r="199" spans="1:4" x14ac:dyDescent="0.2">
      <c r="A199" s="93"/>
      <c r="B199" s="93" t="s">
        <v>750</v>
      </c>
      <c r="C199" s="57" t="s">
        <v>14</v>
      </c>
      <c r="D199" s="58">
        <v>5040</v>
      </c>
    </row>
    <row r="200" spans="1:4" x14ac:dyDescent="0.2">
      <c r="A200" s="93"/>
      <c r="B200" s="93" t="s">
        <v>751</v>
      </c>
      <c r="C200" s="57" t="s">
        <v>14</v>
      </c>
      <c r="D200" s="58">
        <v>6730</v>
      </c>
    </row>
    <row r="201" spans="1:4" x14ac:dyDescent="0.2">
      <c r="A201" s="93"/>
      <c r="B201" s="93" t="s">
        <v>752</v>
      </c>
      <c r="C201" s="57" t="s">
        <v>14</v>
      </c>
      <c r="D201" s="58">
        <v>8460</v>
      </c>
    </row>
    <row r="202" spans="1:4" x14ac:dyDescent="0.2">
      <c r="A202" s="93"/>
      <c r="B202" s="140" t="s">
        <v>753</v>
      </c>
      <c r="C202" s="57" t="s">
        <v>14</v>
      </c>
      <c r="D202" s="58">
        <v>10200</v>
      </c>
    </row>
    <row r="203" spans="1:4" x14ac:dyDescent="0.2">
      <c r="A203" s="93"/>
      <c r="B203" s="140" t="s">
        <v>1422</v>
      </c>
      <c r="C203" s="57" t="s">
        <v>14</v>
      </c>
      <c r="D203" s="58">
        <v>11960</v>
      </c>
    </row>
    <row r="204" spans="1:4" x14ac:dyDescent="0.2">
      <c r="A204" s="93"/>
      <c r="B204" s="140" t="s">
        <v>1423</v>
      </c>
      <c r="C204" s="57" t="s">
        <v>14</v>
      </c>
      <c r="D204" s="58">
        <v>13720</v>
      </c>
    </row>
    <row r="205" spans="1:4" x14ac:dyDescent="0.2">
      <c r="A205" s="93"/>
      <c r="B205" s="59" t="s">
        <v>1424</v>
      </c>
      <c r="C205" s="57"/>
      <c r="D205" s="58"/>
    </row>
    <row r="206" spans="1:4" x14ac:dyDescent="0.2">
      <c r="A206" s="93"/>
      <c r="B206" s="59" t="s">
        <v>1425</v>
      </c>
      <c r="C206" s="57"/>
      <c r="D206" s="58"/>
    </row>
    <row r="207" spans="1:4" x14ac:dyDescent="0.2">
      <c r="A207" s="93" t="s">
        <v>1426</v>
      </c>
      <c r="B207" s="59" t="s">
        <v>1427</v>
      </c>
      <c r="C207" s="57"/>
      <c r="D207" s="58"/>
    </row>
    <row r="208" spans="1:4" x14ac:dyDescent="0.2">
      <c r="A208" s="93"/>
      <c r="B208" s="59" t="s">
        <v>1428</v>
      </c>
      <c r="C208" s="57" t="s">
        <v>791</v>
      </c>
      <c r="D208" s="58">
        <v>3350</v>
      </c>
    </row>
    <row r="209" spans="1:4" x14ac:dyDescent="0.2">
      <c r="A209" s="93"/>
      <c r="B209" s="93" t="s">
        <v>1429</v>
      </c>
      <c r="C209" s="57" t="s">
        <v>14</v>
      </c>
      <c r="D209" s="58">
        <v>5050</v>
      </c>
    </row>
    <row r="210" spans="1:4" x14ac:dyDescent="0.2">
      <c r="A210" s="93"/>
      <c r="B210" s="93" t="s">
        <v>1430</v>
      </c>
      <c r="C210" s="57" t="s">
        <v>14</v>
      </c>
      <c r="D210" s="58">
        <v>6730</v>
      </c>
    </row>
    <row r="211" spans="1:4" x14ac:dyDescent="0.2">
      <c r="A211" s="93" t="s">
        <v>1431</v>
      </c>
      <c r="B211" s="163" t="s">
        <v>1432</v>
      </c>
      <c r="C211" s="57"/>
      <c r="D211" s="58"/>
    </row>
    <row r="212" spans="1:4" x14ac:dyDescent="0.2">
      <c r="A212" s="93"/>
      <c r="B212" s="59" t="s">
        <v>2044</v>
      </c>
      <c r="C212" s="57" t="s">
        <v>142</v>
      </c>
      <c r="D212" s="58">
        <v>840</v>
      </c>
    </row>
    <row r="213" spans="1:4" x14ac:dyDescent="0.2">
      <c r="A213" s="93"/>
      <c r="B213" s="93" t="s">
        <v>1433</v>
      </c>
      <c r="C213" s="57" t="s">
        <v>14</v>
      </c>
      <c r="D213" s="58">
        <v>1470</v>
      </c>
    </row>
    <row r="214" spans="1:4" x14ac:dyDescent="0.2">
      <c r="A214" s="93"/>
      <c r="B214" s="93" t="s">
        <v>1434</v>
      </c>
      <c r="C214" s="57" t="s">
        <v>14</v>
      </c>
      <c r="D214" s="58">
        <v>2100</v>
      </c>
    </row>
    <row r="215" spans="1:4" x14ac:dyDescent="0.2">
      <c r="A215" s="93"/>
      <c r="B215" s="93" t="s">
        <v>1435</v>
      </c>
      <c r="C215" s="57" t="s">
        <v>14</v>
      </c>
      <c r="D215" s="58">
        <v>3100</v>
      </c>
    </row>
    <row r="216" spans="1:4" x14ac:dyDescent="0.2">
      <c r="A216" s="93"/>
      <c r="B216" s="140" t="s">
        <v>1436</v>
      </c>
      <c r="C216" s="57" t="s">
        <v>14</v>
      </c>
      <c r="D216" s="58">
        <v>4360</v>
      </c>
    </row>
    <row r="217" spans="1:4" x14ac:dyDescent="0.2">
      <c r="A217" s="93" t="s">
        <v>1437</v>
      </c>
      <c r="B217" s="59" t="s">
        <v>1438</v>
      </c>
      <c r="C217" s="57"/>
      <c r="D217" s="58"/>
    </row>
    <row r="218" spans="1:4" x14ac:dyDescent="0.2">
      <c r="A218" s="93"/>
      <c r="B218" s="59" t="s">
        <v>2043</v>
      </c>
      <c r="C218" s="57" t="s">
        <v>142</v>
      </c>
      <c r="D218" s="58">
        <v>840</v>
      </c>
    </row>
    <row r="219" spans="1:4" x14ac:dyDescent="0.2">
      <c r="A219" s="93"/>
      <c r="B219" s="93" t="s">
        <v>1439</v>
      </c>
      <c r="C219" s="57" t="s">
        <v>14</v>
      </c>
      <c r="D219" s="58">
        <v>1470</v>
      </c>
    </row>
    <row r="220" spans="1:4" x14ac:dyDescent="0.2">
      <c r="A220" s="93"/>
      <c r="B220" s="93" t="s">
        <v>1440</v>
      </c>
      <c r="C220" s="57" t="s">
        <v>14</v>
      </c>
      <c r="D220" s="58">
        <v>2100</v>
      </c>
    </row>
    <row r="221" spans="1:4" x14ac:dyDescent="0.2">
      <c r="A221" s="93" t="s">
        <v>1441</v>
      </c>
      <c r="B221" s="173" t="s">
        <v>1442</v>
      </c>
      <c r="C221" s="169"/>
      <c r="D221" s="58"/>
    </row>
    <row r="222" spans="1:4" x14ac:dyDescent="0.2">
      <c r="A222" s="174"/>
      <c r="B222" s="169" t="s">
        <v>2042</v>
      </c>
      <c r="C222" s="57" t="s">
        <v>791</v>
      </c>
      <c r="D222" s="58">
        <v>440</v>
      </c>
    </row>
    <row r="223" spans="1:4" x14ac:dyDescent="0.2">
      <c r="A223" s="174"/>
      <c r="B223" s="93" t="s">
        <v>1443</v>
      </c>
      <c r="C223" s="57" t="s">
        <v>14</v>
      </c>
      <c r="D223" s="58">
        <v>580</v>
      </c>
    </row>
    <row r="224" spans="1:4" x14ac:dyDescent="0.2">
      <c r="A224" s="174"/>
      <c r="B224" s="140" t="s">
        <v>1444</v>
      </c>
      <c r="C224" s="57" t="s">
        <v>14</v>
      </c>
      <c r="D224" s="58">
        <v>710</v>
      </c>
    </row>
    <row r="225" spans="1:4" x14ac:dyDescent="0.2">
      <c r="A225" s="93" t="s">
        <v>1445</v>
      </c>
      <c r="B225" s="173" t="s">
        <v>1446</v>
      </c>
      <c r="C225" s="169"/>
      <c r="D225" s="58"/>
    </row>
    <row r="226" spans="1:4" x14ac:dyDescent="0.2">
      <c r="A226" s="174"/>
      <c r="B226" s="169" t="s">
        <v>2041</v>
      </c>
      <c r="C226" s="57" t="s">
        <v>791</v>
      </c>
      <c r="D226" s="58">
        <v>440</v>
      </c>
    </row>
    <row r="227" spans="1:4" x14ac:dyDescent="0.2">
      <c r="A227" s="174"/>
      <c r="B227" s="93" t="s">
        <v>1447</v>
      </c>
      <c r="C227" s="57" t="s">
        <v>14</v>
      </c>
      <c r="D227" s="58">
        <v>520</v>
      </c>
    </row>
    <row r="228" spans="1:4" x14ac:dyDescent="0.2">
      <c r="A228" s="93" t="s">
        <v>1448</v>
      </c>
      <c r="B228" s="59" t="s">
        <v>1449</v>
      </c>
      <c r="C228" s="57"/>
      <c r="D228" s="58"/>
    </row>
    <row r="229" spans="1:4" x14ac:dyDescent="0.2">
      <c r="A229" s="93"/>
      <c r="B229" s="59" t="s">
        <v>2040</v>
      </c>
      <c r="C229" s="57" t="s">
        <v>791</v>
      </c>
      <c r="D229" s="58">
        <v>2680</v>
      </c>
    </row>
    <row r="230" spans="1:4" x14ac:dyDescent="0.2">
      <c r="A230" s="93"/>
      <c r="B230" s="93" t="s">
        <v>1372</v>
      </c>
      <c r="C230" s="57" t="s">
        <v>14</v>
      </c>
      <c r="D230" s="58">
        <v>3100</v>
      </c>
    </row>
    <row r="231" spans="1:4" x14ac:dyDescent="0.2">
      <c r="A231" s="93"/>
      <c r="B231" s="93" t="s">
        <v>1373</v>
      </c>
      <c r="C231" s="57" t="s">
        <v>14</v>
      </c>
      <c r="D231" s="58">
        <v>3520</v>
      </c>
    </row>
    <row r="232" spans="1:4" x14ac:dyDescent="0.2">
      <c r="A232" s="93"/>
      <c r="B232" s="93" t="s">
        <v>1402</v>
      </c>
      <c r="C232" s="57" t="s">
        <v>14</v>
      </c>
      <c r="D232" s="58">
        <v>4150</v>
      </c>
    </row>
    <row r="233" spans="1:4" x14ac:dyDescent="0.2">
      <c r="A233" s="93"/>
      <c r="B233" s="140" t="s">
        <v>1450</v>
      </c>
      <c r="C233" s="57" t="s">
        <v>14</v>
      </c>
      <c r="D233" s="58">
        <v>4990</v>
      </c>
    </row>
    <row r="234" spans="1:4" x14ac:dyDescent="0.2">
      <c r="A234" s="93"/>
      <c r="B234" s="59" t="s">
        <v>1451</v>
      </c>
      <c r="C234" s="57"/>
      <c r="D234" s="58"/>
    </row>
    <row r="235" spans="1:4" x14ac:dyDescent="0.2">
      <c r="A235" s="93"/>
      <c r="B235" s="160" t="s">
        <v>1406</v>
      </c>
      <c r="C235" s="57"/>
      <c r="D235" s="58"/>
    </row>
    <row r="236" spans="1:4" x14ac:dyDescent="0.2">
      <c r="A236" s="93"/>
      <c r="B236" s="59" t="s">
        <v>1452</v>
      </c>
      <c r="C236" s="57"/>
      <c r="D236" s="58"/>
    </row>
    <row r="237" spans="1:4" x14ac:dyDescent="0.2">
      <c r="A237" s="93"/>
      <c r="B237" s="59" t="s">
        <v>1453</v>
      </c>
      <c r="C237" s="57"/>
      <c r="D237" s="58"/>
    </row>
    <row r="238" spans="1:4" x14ac:dyDescent="0.2">
      <c r="A238" s="93" t="s">
        <v>1454</v>
      </c>
      <c r="B238" s="59" t="s">
        <v>1455</v>
      </c>
      <c r="C238" s="57"/>
      <c r="D238" s="58"/>
    </row>
    <row r="239" spans="1:4" x14ac:dyDescent="0.2">
      <c r="A239" s="93"/>
      <c r="B239" s="208" t="s">
        <v>1428</v>
      </c>
      <c r="C239" s="57" t="s">
        <v>791</v>
      </c>
      <c r="D239" s="58">
        <v>2680</v>
      </c>
    </row>
    <row r="240" spans="1:4" x14ac:dyDescent="0.2">
      <c r="A240" s="93"/>
      <c r="B240" s="172" t="s">
        <v>1456</v>
      </c>
      <c r="C240" s="57" t="s">
        <v>14</v>
      </c>
      <c r="D240" s="58">
        <v>3100</v>
      </c>
    </row>
    <row r="241" spans="1:4" x14ac:dyDescent="0.2">
      <c r="A241" s="93"/>
      <c r="B241" s="172" t="s">
        <v>1457</v>
      </c>
      <c r="C241" s="57" t="s">
        <v>14</v>
      </c>
      <c r="D241" s="58">
        <v>3520</v>
      </c>
    </row>
    <row r="242" spans="1:4" x14ac:dyDescent="0.2">
      <c r="A242" s="93" t="s">
        <v>1458</v>
      </c>
      <c r="B242" s="208" t="s">
        <v>1459</v>
      </c>
      <c r="C242" s="57"/>
      <c r="D242" s="58"/>
    </row>
    <row r="243" spans="1:4" x14ac:dyDescent="0.2">
      <c r="A243" s="93"/>
      <c r="B243" s="59" t="s">
        <v>1460</v>
      </c>
      <c r="C243" s="57" t="s">
        <v>760</v>
      </c>
      <c r="D243" s="58">
        <v>760</v>
      </c>
    </row>
    <row r="244" spans="1:4" x14ac:dyDescent="0.2">
      <c r="A244" s="93"/>
      <c r="B244" s="208" t="s">
        <v>1461</v>
      </c>
      <c r="C244" s="57" t="s">
        <v>14</v>
      </c>
      <c r="D244" s="58">
        <v>1510</v>
      </c>
    </row>
    <row r="245" spans="1:4" x14ac:dyDescent="0.2">
      <c r="A245" s="93"/>
      <c r="B245" s="208" t="s">
        <v>1462</v>
      </c>
      <c r="C245" s="57" t="s">
        <v>14</v>
      </c>
      <c r="D245" s="58">
        <v>2270</v>
      </c>
    </row>
    <row r="246" spans="1:4" x14ac:dyDescent="0.2">
      <c r="A246" s="93"/>
      <c r="B246" s="208" t="s">
        <v>1450</v>
      </c>
      <c r="C246" s="57" t="s">
        <v>14</v>
      </c>
      <c r="D246" s="58">
        <v>4540</v>
      </c>
    </row>
    <row r="247" spans="1:4" x14ac:dyDescent="0.2">
      <c r="A247" s="93" t="s">
        <v>1463</v>
      </c>
      <c r="B247" s="59" t="s">
        <v>1464</v>
      </c>
      <c r="C247" s="57"/>
      <c r="D247" s="58"/>
    </row>
    <row r="248" spans="1:4" x14ac:dyDescent="0.2">
      <c r="A248" s="93"/>
      <c r="B248" s="208" t="s">
        <v>1465</v>
      </c>
      <c r="C248" s="57" t="s">
        <v>791</v>
      </c>
      <c r="D248" s="58">
        <v>230</v>
      </c>
    </row>
    <row r="249" spans="1:4" x14ac:dyDescent="0.2">
      <c r="A249" s="93"/>
      <c r="B249" s="172" t="s">
        <v>1466</v>
      </c>
      <c r="C249" s="57" t="s">
        <v>14</v>
      </c>
      <c r="D249" s="58">
        <v>310</v>
      </c>
    </row>
    <row r="250" spans="1:4" x14ac:dyDescent="0.2">
      <c r="A250" s="93"/>
      <c r="B250" s="208" t="s">
        <v>1467</v>
      </c>
      <c r="C250" s="57" t="s">
        <v>14</v>
      </c>
      <c r="D250" s="58">
        <v>430</v>
      </c>
    </row>
    <row r="251" spans="1:4" x14ac:dyDescent="0.2">
      <c r="A251" s="93" t="s">
        <v>1468</v>
      </c>
      <c r="B251" s="59" t="s">
        <v>1469</v>
      </c>
      <c r="C251" s="57"/>
      <c r="D251" s="58"/>
    </row>
    <row r="252" spans="1:4" x14ac:dyDescent="0.2">
      <c r="A252" s="93"/>
      <c r="B252" s="208" t="s">
        <v>1470</v>
      </c>
      <c r="C252" s="57"/>
      <c r="D252" s="58"/>
    </row>
    <row r="253" spans="1:4" x14ac:dyDescent="0.2">
      <c r="A253" s="93"/>
      <c r="B253" s="208" t="s">
        <v>1471</v>
      </c>
      <c r="C253" s="57" t="s">
        <v>791</v>
      </c>
      <c r="D253" s="58">
        <v>460</v>
      </c>
    </row>
    <row r="254" spans="1:4" x14ac:dyDescent="0.2">
      <c r="A254" s="93"/>
      <c r="B254" s="164" t="s">
        <v>1472</v>
      </c>
      <c r="C254" s="57" t="s">
        <v>14</v>
      </c>
      <c r="D254" s="58">
        <v>630</v>
      </c>
    </row>
    <row r="255" spans="1:4" x14ac:dyDescent="0.2">
      <c r="A255" s="93"/>
      <c r="B255" s="59" t="s">
        <v>1473</v>
      </c>
      <c r="C255" s="57" t="s">
        <v>14</v>
      </c>
      <c r="D255" s="58">
        <v>860</v>
      </c>
    </row>
    <row r="256" spans="1:4" x14ac:dyDescent="0.2">
      <c r="A256" s="93" t="s">
        <v>1474</v>
      </c>
      <c r="B256" s="59" t="s">
        <v>1475</v>
      </c>
      <c r="C256" s="57"/>
      <c r="D256" s="58"/>
    </row>
    <row r="257" spans="1:4" x14ac:dyDescent="0.2">
      <c r="A257" s="93"/>
      <c r="B257" s="208" t="s">
        <v>1476</v>
      </c>
      <c r="C257" s="57" t="s">
        <v>791</v>
      </c>
      <c r="D257" s="58">
        <v>580</v>
      </c>
    </row>
    <row r="258" spans="1:4" x14ac:dyDescent="0.2">
      <c r="A258" s="93"/>
      <c r="B258" s="164" t="s">
        <v>1477</v>
      </c>
      <c r="C258" s="57" t="s">
        <v>14</v>
      </c>
      <c r="D258" s="58">
        <v>790</v>
      </c>
    </row>
    <row r="259" spans="1:4" ht="12" customHeight="1" x14ac:dyDescent="0.2">
      <c r="A259" s="93"/>
      <c r="B259" s="59" t="s">
        <v>1478</v>
      </c>
      <c r="C259" s="57" t="s">
        <v>14</v>
      </c>
      <c r="D259" s="58">
        <v>1070</v>
      </c>
    </row>
    <row r="260" spans="1:4" x14ac:dyDescent="0.2">
      <c r="A260" s="93" t="s">
        <v>1479</v>
      </c>
      <c r="B260" s="59" t="s">
        <v>1480</v>
      </c>
      <c r="C260" s="57"/>
      <c r="D260" s="58"/>
    </row>
    <row r="261" spans="1:4" x14ac:dyDescent="0.2">
      <c r="A261" s="93"/>
      <c r="B261" s="59" t="s">
        <v>1481</v>
      </c>
      <c r="C261" s="57" t="s">
        <v>1412</v>
      </c>
      <c r="D261" s="58">
        <v>320</v>
      </c>
    </row>
    <row r="262" spans="1:4" x14ac:dyDescent="0.2">
      <c r="A262" s="93"/>
      <c r="B262" s="164" t="s">
        <v>1482</v>
      </c>
      <c r="C262" s="57" t="s">
        <v>14</v>
      </c>
      <c r="D262" s="58">
        <v>640</v>
      </c>
    </row>
    <row r="263" spans="1:4" ht="11.45" customHeight="1" x14ac:dyDescent="0.2">
      <c r="A263" s="93"/>
      <c r="B263" s="59" t="s">
        <v>1450</v>
      </c>
      <c r="C263" s="57" t="s">
        <v>14</v>
      </c>
      <c r="D263" s="58">
        <v>970</v>
      </c>
    </row>
    <row r="264" spans="1:4" ht="14.25" x14ac:dyDescent="0.2">
      <c r="A264" s="93" t="s">
        <v>1483</v>
      </c>
      <c r="B264" s="59" t="s">
        <v>1484</v>
      </c>
      <c r="C264" s="57" t="s">
        <v>1485</v>
      </c>
      <c r="D264" s="58">
        <v>170</v>
      </c>
    </row>
    <row r="265" spans="1:4" x14ac:dyDescent="0.2">
      <c r="A265" s="93"/>
      <c r="B265" s="59" t="s">
        <v>1486</v>
      </c>
      <c r="C265" s="57" t="s">
        <v>743</v>
      </c>
      <c r="D265" s="58"/>
    </row>
    <row r="266" spans="1:4" x14ac:dyDescent="0.2">
      <c r="A266" s="93"/>
      <c r="B266" s="59" t="s">
        <v>1487</v>
      </c>
      <c r="C266" s="57"/>
      <c r="D266" s="58"/>
    </row>
    <row r="267" spans="1:4" x14ac:dyDescent="0.2">
      <c r="A267" s="93"/>
      <c r="B267" s="59" t="s">
        <v>1488</v>
      </c>
      <c r="C267" s="57"/>
      <c r="D267" s="58"/>
    </row>
    <row r="268" spans="1:4" x14ac:dyDescent="0.2">
      <c r="A268" s="93" t="s">
        <v>1489</v>
      </c>
      <c r="B268" s="59" t="s">
        <v>1490</v>
      </c>
      <c r="C268" s="57" t="s">
        <v>296</v>
      </c>
      <c r="D268" s="58">
        <v>270</v>
      </c>
    </row>
    <row r="269" spans="1:4" ht="12.6" customHeight="1" x14ac:dyDescent="0.2">
      <c r="A269" s="93" t="s">
        <v>1491</v>
      </c>
      <c r="B269" s="59" t="s">
        <v>1492</v>
      </c>
      <c r="C269" s="57" t="s">
        <v>14</v>
      </c>
      <c r="D269" s="58">
        <v>360</v>
      </c>
    </row>
    <row r="270" spans="1:4" x14ac:dyDescent="0.2">
      <c r="A270" s="93" t="s">
        <v>1493</v>
      </c>
      <c r="B270" s="59" t="s">
        <v>1494</v>
      </c>
      <c r="C270" s="57" t="s">
        <v>1495</v>
      </c>
      <c r="D270" s="58">
        <v>2260</v>
      </c>
    </row>
    <row r="271" spans="1:4" x14ac:dyDescent="0.2">
      <c r="A271" s="93"/>
      <c r="B271" s="59" t="s">
        <v>1496</v>
      </c>
      <c r="C271" s="57"/>
      <c r="D271" s="58"/>
    </row>
    <row r="272" spans="1:4" x14ac:dyDescent="0.2">
      <c r="A272" s="93" t="s">
        <v>1497</v>
      </c>
      <c r="B272" s="59" t="s">
        <v>1498</v>
      </c>
      <c r="C272" s="57" t="s">
        <v>14</v>
      </c>
      <c r="D272" s="58">
        <v>1470</v>
      </c>
    </row>
    <row r="273" spans="1:4" x14ac:dyDescent="0.2">
      <c r="A273" s="175" t="s">
        <v>1499</v>
      </c>
      <c r="B273" s="163" t="s">
        <v>1500</v>
      </c>
      <c r="C273" s="57" t="s">
        <v>14</v>
      </c>
      <c r="D273" s="58">
        <v>2800</v>
      </c>
    </row>
    <row r="274" spans="1:4" x14ac:dyDescent="0.2">
      <c r="A274" s="93"/>
      <c r="B274" s="59" t="s">
        <v>1496</v>
      </c>
      <c r="C274" s="57"/>
      <c r="D274" s="58"/>
    </row>
    <row r="275" spans="1:4" x14ac:dyDescent="0.2">
      <c r="A275" s="93" t="s">
        <v>1501</v>
      </c>
      <c r="B275" s="59" t="s">
        <v>1498</v>
      </c>
      <c r="C275" s="57" t="s">
        <v>14</v>
      </c>
      <c r="D275" s="58">
        <v>1680</v>
      </c>
    </row>
    <row r="276" spans="1:4" x14ac:dyDescent="0.2">
      <c r="A276" s="93" t="s">
        <v>1502</v>
      </c>
      <c r="B276" s="208" t="s">
        <v>1503</v>
      </c>
      <c r="C276" s="57" t="s">
        <v>14</v>
      </c>
      <c r="D276" s="58">
        <v>1450</v>
      </c>
    </row>
    <row r="277" spans="1:4" x14ac:dyDescent="0.2">
      <c r="A277" s="93" t="s">
        <v>1504</v>
      </c>
      <c r="B277" s="59" t="s">
        <v>1498</v>
      </c>
      <c r="C277" s="57" t="s">
        <v>14</v>
      </c>
      <c r="D277" s="58">
        <v>920</v>
      </c>
    </row>
    <row r="278" spans="1:4" x14ac:dyDescent="0.2">
      <c r="A278" s="93" t="s">
        <v>1505</v>
      </c>
      <c r="B278" s="208" t="s">
        <v>1506</v>
      </c>
      <c r="C278" s="57" t="s">
        <v>14</v>
      </c>
      <c r="D278" s="58">
        <v>170</v>
      </c>
    </row>
    <row r="279" spans="1:4" x14ac:dyDescent="0.2">
      <c r="A279" s="93" t="s">
        <v>1507</v>
      </c>
      <c r="B279" s="59" t="s">
        <v>1508</v>
      </c>
      <c r="C279" s="57" t="s">
        <v>296</v>
      </c>
      <c r="D279" s="58">
        <v>180</v>
      </c>
    </row>
    <row r="280" spans="1:4" x14ac:dyDescent="0.2">
      <c r="A280" s="93" t="s">
        <v>1509</v>
      </c>
      <c r="B280" s="168" t="s">
        <v>1510</v>
      </c>
      <c r="C280" s="57" t="s">
        <v>1511</v>
      </c>
      <c r="D280" s="58">
        <v>4120</v>
      </c>
    </row>
    <row r="281" spans="1:4" ht="18" customHeight="1" x14ac:dyDescent="0.2">
      <c r="A281" s="93" t="s">
        <v>1512</v>
      </c>
      <c r="B281" s="59" t="s">
        <v>1270</v>
      </c>
      <c r="C281" s="57" t="s">
        <v>1511</v>
      </c>
      <c r="D281" s="58">
        <v>1010</v>
      </c>
    </row>
    <row r="282" spans="1:4" x14ac:dyDescent="0.2">
      <c r="A282" s="93" t="s">
        <v>1513</v>
      </c>
      <c r="B282" s="59" t="s">
        <v>1514</v>
      </c>
      <c r="C282" s="57" t="s">
        <v>1515</v>
      </c>
      <c r="D282" s="58">
        <v>4830</v>
      </c>
    </row>
    <row r="283" spans="1:4" x14ac:dyDescent="0.2">
      <c r="A283" s="93"/>
      <c r="B283" s="59" t="s">
        <v>1496</v>
      </c>
      <c r="C283" s="57"/>
      <c r="D283" s="58"/>
    </row>
    <row r="284" spans="1:4" x14ac:dyDescent="0.2">
      <c r="A284" s="93"/>
      <c r="B284" s="59" t="s">
        <v>1516</v>
      </c>
      <c r="C284" s="57"/>
      <c r="D284" s="58"/>
    </row>
    <row r="285" spans="1:4" x14ac:dyDescent="0.2">
      <c r="A285" s="93"/>
      <c r="B285" s="59" t="s">
        <v>1517</v>
      </c>
      <c r="C285" s="57"/>
      <c r="D285" s="58"/>
    </row>
    <row r="286" spans="1:4" x14ac:dyDescent="0.2">
      <c r="A286" s="93" t="s">
        <v>1518</v>
      </c>
      <c r="B286" s="59" t="s">
        <v>1519</v>
      </c>
      <c r="C286" s="57" t="s">
        <v>78</v>
      </c>
      <c r="D286" s="58">
        <v>630</v>
      </c>
    </row>
    <row r="287" spans="1:4" x14ac:dyDescent="0.2">
      <c r="A287" s="93"/>
      <c r="B287" s="59" t="s">
        <v>1520</v>
      </c>
      <c r="C287" s="57"/>
      <c r="D287" s="58"/>
    </row>
    <row r="288" spans="1:4" x14ac:dyDescent="0.2">
      <c r="A288" s="93" t="s">
        <v>1521</v>
      </c>
      <c r="B288" s="59" t="s">
        <v>1522</v>
      </c>
      <c r="C288" s="57" t="s">
        <v>772</v>
      </c>
      <c r="D288" s="58">
        <v>860</v>
      </c>
    </row>
    <row r="289" spans="1:4" x14ac:dyDescent="0.2">
      <c r="A289" s="93" t="s">
        <v>1523</v>
      </c>
      <c r="B289" s="59" t="s">
        <v>1524</v>
      </c>
      <c r="C289" s="57" t="s">
        <v>14</v>
      </c>
      <c r="D289" s="58">
        <v>4230</v>
      </c>
    </row>
    <row r="290" spans="1:4" ht="12.6" customHeight="1" x14ac:dyDescent="0.2">
      <c r="A290" s="93"/>
      <c r="B290" s="59" t="s">
        <v>1525</v>
      </c>
      <c r="C290" s="57"/>
      <c r="D290" s="58"/>
    </row>
    <row r="291" spans="1:4" ht="13.15" customHeight="1" x14ac:dyDescent="0.2">
      <c r="A291" s="93" t="s">
        <v>1526</v>
      </c>
      <c r="B291" s="59" t="s">
        <v>1527</v>
      </c>
      <c r="C291" s="57" t="s">
        <v>14</v>
      </c>
      <c r="D291" s="58">
        <v>1790</v>
      </c>
    </row>
    <row r="292" spans="1:4" x14ac:dyDescent="0.2">
      <c r="A292" s="93" t="s">
        <v>1528</v>
      </c>
      <c r="B292" s="59" t="s">
        <v>1529</v>
      </c>
      <c r="C292" s="57" t="s">
        <v>14</v>
      </c>
      <c r="D292" s="58">
        <v>370</v>
      </c>
    </row>
    <row r="293" spans="1:4" x14ac:dyDescent="0.2">
      <c r="A293" s="93" t="s">
        <v>1530</v>
      </c>
      <c r="B293" s="59" t="s">
        <v>1531</v>
      </c>
      <c r="C293" s="57" t="s">
        <v>14</v>
      </c>
      <c r="D293" s="58">
        <v>1570</v>
      </c>
    </row>
    <row r="294" spans="1:4" x14ac:dyDescent="0.2">
      <c r="A294" s="93"/>
      <c r="B294" s="59" t="s">
        <v>1532</v>
      </c>
      <c r="C294" s="57"/>
      <c r="D294" s="58"/>
    </row>
    <row r="295" spans="1:4" x14ac:dyDescent="0.2">
      <c r="A295" s="93"/>
      <c r="B295" s="59" t="s">
        <v>1533</v>
      </c>
      <c r="C295" s="57" t="s">
        <v>14</v>
      </c>
      <c r="D295" s="58">
        <v>6300</v>
      </c>
    </row>
    <row r="296" spans="1:4" x14ac:dyDescent="0.2">
      <c r="A296" s="93"/>
      <c r="B296" s="59"/>
      <c r="C296" s="57"/>
      <c r="D296" s="58"/>
    </row>
    <row r="297" spans="1:4" x14ac:dyDescent="0.2">
      <c r="A297" s="93" t="s">
        <v>1534</v>
      </c>
      <c r="B297" s="59" t="s">
        <v>1535</v>
      </c>
      <c r="C297" s="57" t="s">
        <v>14</v>
      </c>
      <c r="D297" s="58">
        <v>1580</v>
      </c>
    </row>
    <row r="298" spans="1:4" x14ac:dyDescent="0.2">
      <c r="A298" s="93"/>
      <c r="B298" s="59" t="s">
        <v>1536</v>
      </c>
      <c r="C298" s="57"/>
      <c r="D298" s="58"/>
    </row>
    <row r="299" spans="1:4" x14ac:dyDescent="0.2">
      <c r="A299" s="93" t="s">
        <v>1537</v>
      </c>
      <c r="B299" s="163" t="s">
        <v>1538</v>
      </c>
      <c r="C299" s="57" t="s">
        <v>1539</v>
      </c>
      <c r="D299" s="58">
        <v>1650</v>
      </c>
    </row>
    <row r="300" spans="1:4" x14ac:dyDescent="0.2">
      <c r="A300" s="93"/>
      <c r="B300" s="59" t="s">
        <v>1540</v>
      </c>
      <c r="C300" s="57"/>
      <c r="D300" s="58"/>
    </row>
    <row r="301" spans="1:4" x14ac:dyDescent="0.2">
      <c r="A301" s="93"/>
      <c r="B301" s="59" t="s">
        <v>1541</v>
      </c>
      <c r="C301" s="57"/>
      <c r="D301" s="58"/>
    </row>
    <row r="302" spans="1:4" x14ac:dyDescent="0.2">
      <c r="A302" s="93"/>
      <c r="B302" s="160" t="s">
        <v>1542</v>
      </c>
      <c r="C302" s="57"/>
      <c r="D302" s="58"/>
    </row>
    <row r="303" spans="1:4" x14ac:dyDescent="0.2">
      <c r="A303" s="93"/>
      <c r="B303" s="59" t="s">
        <v>1543</v>
      </c>
      <c r="C303" s="57"/>
      <c r="D303" s="58"/>
    </row>
    <row r="304" spans="1:4" x14ac:dyDescent="0.2">
      <c r="A304" s="93" t="s">
        <v>1544</v>
      </c>
      <c r="B304" s="163" t="s">
        <v>1538</v>
      </c>
      <c r="C304" s="57" t="s">
        <v>14</v>
      </c>
      <c r="D304" s="58">
        <v>3330</v>
      </c>
    </row>
    <row r="305" spans="1:4" x14ac:dyDescent="0.2">
      <c r="A305" s="93"/>
      <c r="B305" s="59" t="s">
        <v>1545</v>
      </c>
      <c r="C305" s="57"/>
      <c r="D305" s="58"/>
    </row>
    <row r="306" spans="1:4" x14ac:dyDescent="0.2">
      <c r="A306" s="93"/>
      <c r="B306" s="59" t="s">
        <v>1546</v>
      </c>
      <c r="C306" s="57"/>
      <c r="D306" s="58"/>
    </row>
    <row r="307" spans="1:4" x14ac:dyDescent="0.2">
      <c r="A307" s="93"/>
      <c r="B307" s="59" t="s">
        <v>1547</v>
      </c>
      <c r="C307" s="57"/>
      <c r="D307" s="58"/>
    </row>
    <row r="308" spans="1:4" x14ac:dyDescent="0.2">
      <c r="A308" s="93"/>
      <c r="B308" s="59" t="s">
        <v>1548</v>
      </c>
      <c r="C308" s="57"/>
      <c r="D308" s="58"/>
    </row>
    <row r="309" spans="1:4" x14ac:dyDescent="0.2">
      <c r="A309" s="93"/>
      <c r="B309" s="59" t="s">
        <v>1549</v>
      </c>
      <c r="C309" s="57"/>
      <c r="D309" s="58"/>
    </row>
    <row r="310" spans="1:4" x14ac:dyDescent="0.2">
      <c r="A310" s="93" t="s">
        <v>1550</v>
      </c>
      <c r="B310" s="59" t="s">
        <v>1551</v>
      </c>
      <c r="C310" s="57" t="s">
        <v>1552</v>
      </c>
      <c r="D310" s="58">
        <v>3380</v>
      </c>
    </row>
    <row r="311" spans="1:4" x14ac:dyDescent="0.2">
      <c r="A311" s="93"/>
      <c r="B311" s="59" t="s">
        <v>1553</v>
      </c>
      <c r="C311" s="57"/>
      <c r="D311" s="58"/>
    </row>
    <row r="312" spans="1:4" x14ac:dyDescent="0.2">
      <c r="A312" s="93"/>
      <c r="B312" s="160" t="s">
        <v>1554</v>
      </c>
      <c r="C312" s="57"/>
      <c r="D312" s="58"/>
    </row>
    <row r="313" spans="1:4" x14ac:dyDescent="0.2">
      <c r="A313" s="93"/>
      <c r="B313" s="59" t="s">
        <v>1555</v>
      </c>
      <c r="C313" s="57"/>
      <c r="D313" s="58"/>
    </row>
    <row r="314" spans="1:4" x14ac:dyDescent="0.2">
      <c r="A314" s="93" t="s">
        <v>1556</v>
      </c>
      <c r="B314" s="59" t="s">
        <v>1551</v>
      </c>
      <c r="C314" s="57" t="s">
        <v>1552</v>
      </c>
      <c r="D314" s="58">
        <v>3680</v>
      </c>
    </row>
    <row r="315" spans="1:4" x14ac:dyDescent="0.2">
      <c r="A315" s="93"/>
      <c r="B315" s="59" t="s">
        <v>1557</v>
      </c>
      <c r="C315" s="57"/>
      <c r="D315" s="58"/>
    </row>
    <row r="316" spans="1:4" x14ac:dyDescent="0.2">
      <c r="A316" s="159" t="s">
        <v>1558</v>
      </c>
      <c r="B316" s="59" t="s">
        <v>1559</v>
      </c>
      <c r="C316" s="57" t="s">
        <v>1202</v>
      </c>
      <c r="D316" s="58">
        <v>2270</v>
      </c>
    </row>
    <row r="317" spans="1:4" x14ac:dyDescent="0.2">
      <c r="A317" s="161"/>
      <c r="B317" s="59" t="s">
        <v>2039</v>
      </c>
      <c r="C317" s="57"/>
      <c r="D317" s="58"/>
    </row>
    <row r="318" spans="1:4" x14ac:dyDescent="0.2">
      <c r="A318" s="159"/>
      <c r="B318" s="140" t="s">
        <v>1560</v>
      </c>
      <c r="C318" s="57" t="s">
        <v>14</v>
      </c>
      <c r="D318" s="58">
        <v>2720</v>
      </c>
    </row>
    <row r="319" spans="1:4" x14ac:dyDescent="0.2">
      <c r="A319" s="93"/>
      <c r="B319" s="140" t="s">
        <v>1561</v>
      </c>
      <c r="C319" s="57" t="s">
        <v>14</v>
      </c>
      <c r="D319" s="58">
        <v>3420</v>
      </c>
    </row>
    <row r="320" spans="1:4" x14ac:dyDescent="0.2">
      <c r="A320" s="93" t="s">
        <v>1562</v>
      </c>
      <c r="B320" s="59" t="s">
        <v>1563</v>
      </c>
      <c r="C320" s="57"/>
      <c r="D320" s="58"/>
    </row>
    <row r="321" spans="1:4" x14ac:dyDescent="0.2">
      <c r="A321" s="93"/>
      <c r="B321" s="140" t="s">
        <v>1564</v>
      </c>
      <c r="C321" s="57" t="s">
        <v>1202</v>
      </c>
      <c r="D321" s="58">
        <v>70</v>
      </c>
    </row>
    <row r="322" spans="1:4" x14ac:dyDescent="0.2">
      <c r="A322" s="93"/>
      <c r="B322" s="93" t="s">
        <v>1565</v>
      </c>
      <c r="C322" s="57" t="s">
        <v>14</v>
      </c>
      <c r="D322" s="58">
        <v>150</v>
      </c>
    </row>
    <row r="323" spans="1:4" x14ac:dyDescent="0.2">
      <c r="A323" s="93"/>
      <c r="B323" s="93" t="s">
        <v>1566</v>
      </c>
      <c r="C323" s="57" t="s">
        <v>14</v>
      </c>
      <c r="D323" s="58">
        <v>220</v>
      </c>
    </row>
    <row r="324" spans="1:4" x14ac:dyDescent="0.2">
      <c r="A324" s="93"/>
      <c r="B324" s="140" t="s">
        <v>1567</v>
      </c>
      <c r="C324" s="57" t="s">
        <v>14</v>
      </c>
      <c r="D324" s="58">
        <v>340</v>
      </c>
    </row>
    <row r="325" spans="1:4" x14ac:dyDescent="0.2">
      <c r="A325" s="93" t="s">
        <v>1568</v>
      </c>
      <c r="B325" s="59" t="s">
        <v>1569</v>
      </c>
      <c r="C325" s="57" t="s">
        <v>839</v>
      </c>
      <c r="D325" s="58">
        <v>760</v>
      </c>
    </row>
    <row r="326" spans="1:4" x14ac:dyDescent="0.2">
      <c r="A326" s="93"/>
      <c r="B326" s="59" t="s">
        <v>1570</v>
      </c>
      <c r="C326" s="57"/>
      <c r="D326" s="58"/>
    </row>
    <row r="327" spans="1:4" x14ac:dyDescent="0.2">
      <c r="A327" s="93" t="s">
        <v>1571</v>
      </c>
      <c r="B327" s="59" t="s">
        <v>1572</v>
      </c>
      <c r="C327" s="57" t="s">
        <v>14</v>
      </c>
      <c r="D327" s="58">
        <v>1090</v>
      </c>
    </row>
    <row r="328" spans="1:4" x14ac:dyDescent="0.2">
      <c r="A328" s="93" t="s">
        <v>1573</v>
      </c>
      <c r="B328" s="59" t="s">
        <v>1574</v>
      </c>
      <c r="C328" s="57" t="s">
        <v>14</v>
      </c>
      <c r="D328" s="58">
        <v>790</v>
      </c>
    </row>
    <row r="329" spans="1:4" x14ac:dyDescent="0.2">
      <c r="A329" s="93" t="s">
        <v>1575</v>
      </c>
      <c r="B329" s="59" t="s">
        <v>1576</v>
      </c>
      <c r="C329" s="57" t="s">
        <v>1577</v>
      </c>
      <c r="D329" s="58">
        <v>150</v>
      </c>
    </row>
    <row r="330" spans="1:4" x14ac:dyDescent="0.2">
      <c r="A330" s="93" t="s">
        <v>1578</v>
      </c>
      <c r="B330" s="59" t="s">
        <v>1579</v>
      </c>
      <c r="C330" s="57" t="s">
        <v>1580</v>
      </c>
      <c r="D330" s="58">
        <v>520</v>
      </c>
    </row>
    <row r="331" spans="1:4" ht="17.45" customHeight="1" x14ac:dyDescent="0.2">
      <c r="A331" s="93"/>
      <c r="B331" s="59" t="s">
        <v>1581</v>
      </c>
      <c r="C331" s="57" t="s">
        <v>1582</v>
      </c>
      <c r="D331" s="58"/>
    </row>
    <row r="332" spans="1:4" x14ac:dyDescent="0.2">
      <c r="A332" s="93" t="s">
        <v>1583</v>
      </c>
      <c r="B332" s="59" t="s">
        <v>1584</v>
      </c>
      <c r="C332" s="57" t="s">
        <v>1585</v>
      </c>
      <c r="D332" s="58">
        <v>180</v>
      </c>
    </row>
    <row r="333" spans="1:4" x14ac:dyDescent="0.2">
      <c r="A333" s="93"/>
      <c r="B333" s="59" t="s">
        <v>1586</v>
      </c>
      <c r="C333" s="57"/>
      <c r="D333" s="58"/>
    </row>
    <row r="334" spans="1:4" x14ac:dyDescent="0.2">
      <c r="A334" s="93" t="s">
        <v>1587</v>
      </c>
      <c r="B334" s="59" t="s">
        <v>1588</v>
      </c>
      <c r="C334" s="57" t="s">
        <v>1585</v>
      </c>
      <c r="D334" s="58">
        <v>180</v>
      </c>
    </row>
    <row r="335" spans="1:4" x14ac:dyDescent="0.2">
      <c r="A335" s="93"/>
      <c r="B335" s="59" t="s">
        <v>1589</v>
      </c>
      <c r="C335" s="57"/>
      <c r="D335" s="58"/>
    </row>
    <row r="336" spans="1:4" x14ac:dyDescent="0.2">
      <c r="A336" s="93" t="s">
        <v>1590</v>
      </c>
      <c r="B336" s="59" t="s">
        <v>1588</v>
      </c>
      <c r="C336" s="57"/>
      <c r="D336" s="58"/>
    </row>
    <row r="337" spans="1:4" x14ac:dyDescent="0.2">
      <c r="A337" s="93"/>
      <c r="B337" s="59" t="s">
        <v>1591</v>
      </c>
      <c r="C337" s="57"/>
      <c r="D337" s="58"/>
    </row>
    <row r="338" spans="1:4" x14ac:dyDescent="0.2">
      <c r="A338" s="93"/>
      <c r="B338" s="140" t="s">
        <v>1592</v>
      </c>
      <c r="C338" s="57" t="s">
        <v>791</v>
      </c>
      <c r="D338" s="58">
        <v>760</v>
      </c>
    </row>
    <row r="339" spans="1:4" x14ac:dyDescent="0.2">
      <c r="A339" s="93"/>
      <c r="B339" s="140" t="s">
        <v>1593</v>
      </c>
      <c r="C339" s="57" t="s">
        <v>14</v>
      </c>
      <c r="D339" s="58">
        <v>1510</v>
      </c>
    </row>
    <row r="340" spans="1:4" x14ac:dyDescent="0.2">
      <c r="A340" s="93" t="s">
        <v>1594</v>
      </c>
      <c r="B340" s="59" t="s">
        <v>1595</v>
      </c>
      <c r="C340" s="57"/>
      <c r="D340" s="58"/>
    </row>
    <row r="341" spans="1:4" x14ac:dyDescent="0.2">
      <c r="A341" s="93"/>
      <c r="B341" s="59" t="s">
        <v>1596</v>
      </c>
      <c r="C341" s="57"/>
      <c r="D341" s="58"/>
    </row>
    <row r="342" spans="1:4" x14ac:dyDescent="0.2">
      <c r="A342" s="93"/>
      <c r="B342" s="140" t="s">
        <v>1592</v>
      </c>
      <c r="C342" s="57" t="s">
        <v>791</v>
      </c>
      <c r="D342" s="58">
        <v>580</v>
      </c>
    </row>
    <row r="343" spans="1:4" x14ac:dyDescent="0.2">
      <c r="A343" s="93"/>
      <c r="B343" s="140" t="s">
        <v>1593</v>
      </c>
      <c r="C343" s="57" t="s">
        <v>14</v>
      </c>
      <c r="D343" s="58">
        <v>1100</v>
      </c>
    </row>
    <row r="344" spans="1:4" x14ac:dyDescent="0.2">
      <c r="A344" s="93" t="s">
        <v>1597</v>
      </c>
      <c r="B344" s="59" t="s">
        <v>1598</v>
      </c>
      <c r="C344" s="57" t="s">
        <v>791</v>
      </c>
      <c r="D344" s="4"/>
    </row>
    <row r="345" spans="1:4" x14ac:dyDescent="0.2">
      <c r="A345" s="93"/>
      <c r="B345" s="59" t="s">
        <v>2058</v>
      </c>
      <c r="C345" s="57"/>
      <c r="D345" s="58">
        <v>1510</v>
      </c>
    </row>
    <row r="346" spans="1:4" x14ac:dyDescent="0.2">
      <c r="A346" s="93"/>
      <c r="B346" s="140" t="s">
        <v>1599</v>
      </c>
      <c r="C346" s="57" t="s">
        <v>14</v>
      </c>
      <c r="D346" s="58">
        <v>2270</v>
      </c>
    </row>
    <row r="347" spans="1:4" x14ac:dyDescent="0.2">
      <c r="A347" s="93" t="s">
        <v>1600</v>
      </c>
      <c r="B347" s="59" t="s">
        <v>1601</v>
      </c>
      <c r="C347" s="57" t="s">
        <v>1602</v>
      </c>
      <c r="D347" s="58">
        <v>260</v>
      </c>
    </row>
    <row r="348" spans="1:4" x14ac:dyDescent="0.2">
      <c r="A348" s="93" t="s">
        <v>1603</v>
      </c>
      <c r="B348" s="59" t="s">
        <v>1604</v>
      </c>
      <c r="C348" s="57" t="s">
        <v>14</v>
      </c>
      <c r="D348" s="58">
        <v>790</v>
      </c>
    </row>
    <row r="349" spans="1:4" x14ac:dyDescent="0.2">
      <c r="A349" s="93" t="s">
        <v>1605</v>
      </c>
      <c r="B349" s="59" t="s">
        <v>1606</v>
      </c>
      <c r="C349" s="57" t="s">
        <v>296</v>
      </c>
      <c r="D349" s="58">
        <v>150</v>
      </c>
    </row>
    <row r="350" spans="1:4" x14ac:dyDescent="0.2">
      <c r="A350" s="93" t="s">
        <v>1607</v>
      </c>
      <c r="B350" s="59" t="s">
        <v>1608</v>
      </c>
      <c r="C350" s="57" t="s">
        <v>772</v>
      </c>
      <c r="D350" s="58">
        <v>130</v>
      </c>
    </row>
    <row r="351" spans="1:4" x14ac:dyDescent="0.2">
      <c r="A351" s="93" t="s">
        <v>1609</v>
      </c>
      <c r="B351" s="59" t="s">
        <v>1610</v>
      </c>
      <c r="C351" s="57" t="s">
        <v>1205</v>
      </c>
      <c r="D351" s="58">
        <v>520</v>
      </c>
    </row>
    <row r="352" spans="1:4" x14ac:dyDescent="0.2">
      <c r="A352" s="93"/>
      <c r="B352" s="59" t="s">
        <v>1611</v>
      </c>
      <c r="C352" s="57"/>
      <c r="D352" s="58"/>
    </row>
    <row r="353" spans="1:4" x14ac:dyDescent="0.2">
      <c r="A353" s="93" t="s">
        <v>1612</v>
      </c>
      <c r="B353" s="59" t="s">
        <v>1610</v>
      </c>
      <c r="C353" s="57" t="s">
        <v>14</v>
      </c>
      <c r="D353" s="58">
        <v>1050</v>
      </c>
    </row>
    <row r="354" spans="1:4" x14ac:dyDescent="0.2">
      <c r="A354" s="93"/>
      <c r="B354" s="59" t="s">
        <v>1613</v>
      </c>
      <c r="C354" s="57"/>
      <c r="D354" s="58"/>
    </row>
    <row r="355" spans="1:4" x14ac:dyDescent="0.2">
      <c r="A355" s="93" t="s">
        <v>1614</v>
      </c>
      <c r="B355" s="59" t="s">
        <v>1610</v>
      </c>
      <c r="C355" s="57" t="s">
        <v>14</v>
      </c>
      <c r="D355" s="58">
        <v>2100</v>
      </c>
    </row>
    <row r="356" spans="1:4" x14ac:dyDescent="0.2">
      <c r="A356" s="93"/>
      <c r="B356" s="59" t="s">
        <v>1615</v>
      </c>
      <c r="C356" s="57"/>
      <c r="D356" s="58"/>
    </row>
    <row r="357" spans="1:4" x14ac:dyDescent="0.2">
      <c r="A357" s="169" t="s">
        <v>1616</v>
      </c>
      <c r="B357" s="169"/>
      <c r="C357" s="169"/>
      <c r="D357" s="58"/>
    </row>
    <row r="358" spans="1:4" x14ac:dyDescent="0.2">
      <c r="A358" s="176" t="s">
        <v>1617</v>
      </c>
      <c r="B358" s="176"/>
      <c r="C358" s="176"/>
      <c r="D358" s="58"/>
    </row>
    <row r="359" spans="1:4" x14ac:dyDescent="0.2">
      <c r="A359" s="59" t="s">
        <v>1618</v>
      </c>
      <c r="B359" s="59" t="s">
        <v>1618</v>
      </c>
      <c r="C359" s="59"/>
      <c r="D359" s="58"/>
    </row>
    <row r="360" spans="1:4" ht="22.7" customHeight="1" x14ac:dyDescent="0.2">
      <c r="A360" s="524" t="s">
        <v>1619</v>
      </c>
      <c r="B360" s="525"/>
      <c r="C360" s="525"/>
      <c r="D360" s="503"/>
    </row>
    <row r="361" spans="1:4" x14ac:dyDescent="0.2">
      <c r="A361" s="93" t="s">
        <v>1620</v>
      </c>
      <c r="B361" s="59" t="s">
        <v>1621</v>
      </c>
      <c r="C361" s="57" t="s">
        <v>1622</v>
      </c>
      <c r="D361" s="58">
        <v>8480</v>
      </c>
    </row>
    <row r="362" spans="1:4" x14ac:dyDescent="0.2">
      <c r="A362" s="93"/>
      <c r="B362" s="59" t="s">
        <v>1623</v>
      </c>
      <c r="C362" s="57"/>
      <c r="D362" s="58"/>
    </row>
    <row r="363" spans="1:4" x14ac:dyDescent="0.2">
      <c r="A363" s="93" t="s">
        <v>1624</v>
      </c>
      <c r="B363" s="59" t="s">
        <v>1625</v>
      </c>
      <c r="C363" s="57" t="s">
        <v>1331</v>
      </c>
      <c r="D363" s="58">
        <v>7400</v>
      </c>
    </row>
    <row r="364" spans="1:4" x14ac:dyDescent="0.2">
      <c r="A364" s="93" t="s">
        <v>1626</v>
      </c>
      <c r="B364" s="59" t="s">
        <v>1627</v>
      </c>
      <c r="C364" s="57" t="s">
        <v>14</v>
      </c>
      <c r="D364" s="58">
        <v>1850</v>
      </c>
    </row>
    <row r="365" spans="1:4" x14ac:dyDescent="0.2">
      <c r="A365" s="93" t="s">
        <v>1628</v>
      </c>
      <c r="B365" s="59" t="s">
        <v>1629</v>
      </c>
      <c r="C365" s="57" t="s">
        <v>14</v>
      </c>
      <c r="D365" s="58">
        <v>7400</v>
      </c>
    </row>
    <row r="366" spans="1:4" x14ac:dyDescent="0.2">
      <c r="A366" s="93"/>
      <c r="B366" s="59" t="s">
        <v>1630</v>
      </c>
      <c r="C366" s="57"/>
      <c r="D366" s="58"/>
    </row>
    <row r="367" spans="1:4" x14ac:dyDescent="0.2">
      <c r="A367" s="93" t="s">
        <v>1631</v>
      </c>
      <c r="B367" s="59" t="s">
        <v>1632</v>
      </c>
      <c r="C367" s="57" t="s">
        <v>14</v>
      </c>
      <c r="D367" s="58">
        <v>3700</v>
      </c>
    </row>
    <row r="368" spans="1:4" x14ac:dyDescent="0.2">
      <c r="A368" s="93"/>
      <c r="B368" s="59" t="s">
        <v>1633</v>
      </c>
      <c r="C368" s="57"/>
      <c r="D368" s="58"/>
    </row>
    <row r="369" spans="1:4" x14ac:dyDescent="0.2">
      <c r="A369" s="93" t="s">
        <v>1634</v>
      </c>
      <c r="B369" s="59" t="s">
        <v>1635</v>
      </c>
      <c r="C369" s="57" t="s">
        <v>14</v>
      </c>
      <c r="D369" s="58">
        <v>1850</v>
      </c>
    </row>
    <row r="370" spans="1:4" x14ac:dyDescent="0.2">
      <c r="A370" s="93"/>
      <c r="B370" s="59" t="s">
        <v>1636</v>
      </c>
      <c r="C370" s="57"/>
      <c r="D370" s="58"/>
    </row>
    <row r="371" spans="1:4" x14ac:dyDescent="0.2">
      <c r="A371" s="93" t="s">
        <v>1637</v>
      </c>
      <c r="B371" s="59" t="s">
        <v>1638</v>
      </c>
      <c r="C371" s="57" t="s">
        <v>14</v>
      </c>
      <c r="D371" s="58">
        <v>1850</v>
      </c>
    </row>
    <row r="372" spans="1:4" x14ac:dyDescent="0.2">
      <c r="A372" s="93" t="s">
        <v>1639</v>
      </c>
      <c r="B372" s="59" t="s">
        <v>1640</v>
      </c>
      <c r="C372" s="57" t="s">
        <v>1266</v>
      </c>
      <c r="D372" s="58">
        <v>21230</v>
      </c>
    </row>
    <row r="373" spans="1:4" x14ac:dyDescent="0.2">
      <c r="A373" s="93" t="s">
        <v>1641</v>
      </c>
      <c r="B373" s="59" t="s">
        <v>1642</v>
      </c>
      <c r="C373" s="57" t="s">
        <v>1331</v>
      </c>
      <c r="D373" s="58">
        <v>3700</v>
      </c>
    </row>
    <row r="374" spans="1:4" x14ac:dyDescent="0.2">
      <c r="A374" s="93" t="s">
        <v>1643</v>
      </c>
      <c r="B374" s="59" t="s">
        <v>1644</v>
      </c>
      <c r="C374" s="57" t="s">
        <v>14</v>
      </c>
      <c r="D374" s="58">
        <v>920</v>
      </c>
    </row>
    <row r="375" spans="1:4" x14ac:dyDescent="0.2">
      <c r="A375" s="93" t="s">
        <v>1645</v>
      </c>
      <c r="B375" s="59" t="s">
        <v>1646</v>
      </c>
      <c r="C375" s="57" t="s">
        <v>14</v>
      </c>
      <c r="D375" s="58">
        <v>1840</v>
      </c>
    </row>
    <row r="376" spans="1:4" x14ac:dyDescent="0.2">
      <c r="A376" s="93" t="s">
        <v>1647</v>
      </c>
      <c r="B376" s="59" t="s">
        <v>1648</v>
      </c>
      <c r="C376" s="57" t="s">
        <v>14</v>
      </c>
      <c r="D376" s="58">
        <v>1840</v>
      </c>
    </row>
    <row r="377" spans="1:4" x14ac:dyDescent="0.2">
      <c r="A377" s="93" t="s">
        <v>1649</v>
      </c>
      <c r="B377" s="59" t="s">
        <v>1650</v>
      </c>
      <c r="C377" s="57" t="s">
        <v>14</v>
      </c>
      <c r="D377" s="58">
        <v>17200</v>
      </c>
    </row>
    <row r="378" spans="1:4" x14ac:dyDescent="0.2">
      <c r="A378" s="93"/>
      <c r="B378" s="59" t="s">
        <v>1651</v>
      </c>
      <c r="C378" s="57"/>
      <c r="D378" s="58"/>
    </row>
    <row r="379" spans="1:4" x14ac:dyDescent="0.2">
      <c r="A379" s="93"/>
      <c r="B379" s="59" t="s">
        <v>1652</v>
      </c>
      <c r="C379" s="57"/>
      <c r="D379" s="58"/>
    </row>
    <row r="380" spans="1:4" x14ac:dyDescent="0.2">
      <c r="A380" s="93" t="s">
        <v>1653</v>
      </c>
      <c r="B380" s="59" t="s">
        <v>1654</v>
      </c>
      <c r="C380" s="57" t="s">
        <v>14</v>
      </c>
      <c r="D380" s="58">
        <v>17200</v>
      </c>
    </row>
    <row r="381" spans="1:4" x14ac:dyDescent="0.2">
      <c r="A381" s="93" t="s">
        <v>1655</v>
      </c>
      <c r="B381" s="59" t="s">
        <v>1656</v>
      </c>
      <c r="C381" s="57" t="s">
        <v>1657</v>
      </c>
      <c r="D381" s="58">
        <v>21200</v>
      </c>
    </row>
    <row r="382" spans="1:4" x14ac:dyDescent="0.2">
      <c r="A382" s="93"/>
      <c r="B382" s="59" t="s">
        <v>1658</v>
      </c>
      <c r="C382" s="57"/>
      <c r="D382" s="58"/>
    </row>
    <row r="383" spans="1:4" ht="17.45" customHeight="1" x14ac:dyDescent="0.2">
      <c r="A383" s="93"/>
      <c r="B383" s="59" t="s">
        <v>1659</v>
      </c>
      <c r="C383" s="57"/>
      <c r="D383" s="58"/>
    </row>
    <row r="384" spans="1:4" ht="20.25" customHeight="1" x14ac:dyDescent="0.2">
      <c r="A384" s="524" t="s">
        <v>1660</v>
      </c>
      <c r="B384" s="525"/>
      <c r="C384" s="525"/>
      <c r="D384" s="503"/>
    </row>
    <row r="385" spans="1:4" ht="21.2" customHeight="1" x14ac:dyDescent="0.2">
      <c r="A385" s="93" t="s">
        <v>1661</v>
      </c>
      <c r="B385" s="207" t="s">
        <v>1662</v>
      </c>
      <c r="C385" s="57" t="s">
        <v>1622</v>
      </c>
      <c r="D385" s="58">
        <v>2450</v>
      </c>
    </row>
    <row r="386" spans="1:4" ht="12.2" customHeight="1" x14ac:dyDescent="0.2">
      <c r="A386" s="93"/>
      <c r="B386" s="59" t="s">
        <v>1663</v>
      </c>
      <c r="C386" s="57"/>
      <c r="D386" s="58">
        <v>0</v>
      </c>
    </row>
    <row r="387" spans="1:4" ht="15.75" customHeight="1" x14ac:dyDescent="0.2">
      <c r="A387" s="93" t="s">
        <v>1664</v>
      </c>
      <c r="B387" s="59" t="s">
        <v>1665</v>
      </c>
      <c r="C387" s="57" t="s">
        <v>1331</v>
      </c>
      <c r="D387" s="58">
        <v>580</v>
      </c>
    </row>
    <row r="388" spans="1:4" ht="17.45" customHeight="1" x14ac:dyDescent="0.2">
      <c r="A388" s="93" t="s">
        <v>1666</v>
      </c>
      <c r="B388" s="59" t="s">
        <v>1667</v>
      </c>
      <c r="C388" s="57" t="s">
        <v>14</v>
      </c>
      <c r="D388" s="58">
        <v>630</v>
      </c>
    </row>
    <row r="389" spans="1:4" ht="16.5" customHeight="1" x14ac:dyDescent="0.2">
      <c r="A389" s="93" t="s">
        <v>1668</v>
      </c>
      <c r="B389" s="59" t="s">
        <v>1669</v>
      </c>
      <c r="C389" s="57" t="s">
        <v>14</v>
      </c>
      <c r="D389" s="58">
        <v>580</v>
      </c>
    </row>
    <row r="390" spans="1:4" ht="16.5" customHeight="1" x14ac:dyDescent="0.2">
      <c r="A390" s="93" t="s">
        <v>1670</v>
      </c>
      <c r="B390" s="59" t="s">
        <v>1671</v>
      </c>
      <c r="C390" s="57" t="s">
        <v>14</v>
      </c>
      <c r="D390" s="58">
        <v>720</v>
      </c>
    </row>
    <row r="391" spans="1:4" ht="32.25" customHeight="1" x14ac:dyDescent="0.2">
      <c r="A391" s="93" t="s">
        <v>1672</v>
      </c>
      <c r="B391" s="207" t="s">
        <v>1673</v>
      </c>
      <c r="C391" s="155" t="s">
        <v>1674</v>
      </c>
      <c r="D391" s="58">
        <v>650</v>
      </c>
    </row>
    <row r="392" spans="1:4" ht="29.25" customHeight="1" x14ac:dyDescent="0.2">
      <c r="A392" s="151" t="s">
        <v>1675</v>
      </c>
      <c r="B392" s="207" t="s">
        <v>1676</v>
      </c>
      <c r="C392" s="156" t="s">
        <v>14</v>
      </c>
      <c r="D392" s="58">
        <v>2100</v>
      </c>
    </row>
    <row r="393" spans="1:4" ht="20.25" customHeight="1" x14ac:dyDescent="0.2">
      <c r="A393" s="93" t="s">
        <v>1677</v>
      </c>
      <c r="B393" s="59" t="s">
        <v>1678</v>
      </c>
      <c r="C393" s="156" t="s">
        <v>14</v>
      </c>
      <c r="D393" s="58">
        <v>1170</v>
      </c>
    </row>
    <row r="394" spans="1:4" ht="20.25" customHeight="1" x14ac:dyDescent="0.2">
      <c r="A394" s="93" t="s">
        <v>1679</v>
      </c>
      <c r="B394" s="59" t="s">
        <v>1680</v>
      </c>
      <c r="C394" s="156" t="s">
        <v>14</v>
      </c>
      <c r="D394" s="58">
        <v>2300</v>
      </c>
    </row>
    <row r="395" spans="1:4" ht="30.75" customHeight="1" x14ac:dyDescent="0.2">
      <c r="A395" s="93" t="s">
        <v>1681</v>
      </c>
      <c r="B395" s="59" t="s">
        <v>1682</v>
      </c>
      <c r="C395" s="157" t="s">
        <v>1683</v>
      </c>
      <c r="D395" s="58">
        <v>1560</v>
      </c>
    </row>
    <row r="396" spans="1:4" ht="26.45" customHeight="1" x14ac:dyDescent="0.2">
      <c r="A396" s="151" t="s">
        <v>1684</v>
      </c>
      <c r="B396" s="207" t="s">
        <v>1685</v>
      </c>
      <c r="C396" s="156" t="s">
        <v>14</v>
      </c>
      <c r="D396" s="58">
        <v>1560</v>
      </c>
    </row>
    <row r="397" spans="1:4" ht="16.899999999999999" customHeight="1" x14ac:dyDescent="0.2">
      <c r="A397" s="93" t="s">
        <v>1686</v>
      </c>
      <c r="B397" s="59" t="s">
        <v>1265</v>
      </c>
      <c r="C397" s="57" t="s">
        <v>14</v>
      </c>
      <c r="D397" s="58">
        <v>3100</v>
      </c>
    </row>
    <row r="398" spans="1:4" ht="18" customHeight="1" x14ac:dyDescent="0.2">
      <c r="A398" s="93" t="s">
        <v>1687</v>
      </c>
      <c r="B398" s="59" t="s">
        <v>1688</v>
      </c>
      <c r="C398" s="57" t="s">
        <v>14</v>
      </c>
      <c r="D398" s="58">
        <v>440</v>
      </c>
    </row>
    <row r="399" spans="1:4" ht="29.45" customHeight="1" x14ac:dyDescent="0.2">
      <c r="A399" s="151" t="s">
        <v>1689</v>
      </c>
      <c r="B399" s="207" t="s">
        <v>1690</v>
      </c>
      <c r="C399" s="156" t="s">
        <v>14</v>
      </c>
      <c r="D399" s="58">
        <v>3500</v>
      </c>
    </row>
    <row r="402" spans="1:4" customFormat="1" ht="21" customHeight="1" x14ac:dyDescent="0.2">
      <c r="A402" s="480" t="s">
        <v>2528</v>
      </c>
      <c r="B402" s="480"/>
      <c r="C402" s="480"/>
      <c r="D402" s="480"/>
    </row>
  </sheetData>
  <mergeCells count="14">
    <mergeCell ref="A402:D402"/>
    <mergeCell ref="A360:D360"/>
    <mergeCell ref="A384:D384"/>
    <mergeCell ref="B8:B11"/>
    <mergeCell ref="A8:A11"/>
    <mergeCell ref="A126:C127"/>
    <mergeCell ref="A128:C128"/>
    <mergeCell ref="D126:D127"/>
    <mergeCell ref="A6:C6"/>
    <mergeCell ref="A98:B98"/>
    <mergeCell ref="A104:D105"/>
    <mergeCell ref="A12:D12"/>
    <mergeCell ref="D8:D11"/>
    <mergeCell ref="C8:C11"/>
  </mergeCells>
  <printOptions horizontalCentered="1"/>
  <pageMargins left="0.6692913385826772" right="0.27559055118110237" top="0.39370078740157483" bottom="0.43307086614173229" header="0.15748031496062992" footer="0.23622047244094491"/>
  <pageSetup paperSize="9" scale="95" fitToHeight="5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E272"/>
  <sheetViews>
    <sheetView topLeftCell="A148" zoomScaleSheetLayoutView="100" workbookViewId="0">
      <selection activeCell="A105" sqref="A105"/>
    </sheetView>
  </sheetViews>
  <sheetFormatPr defaultColWidth="9.140625" defaultRowHeight="12.75" x14ac:dyDescent="0.2"/>
  <cols>
    <col min="1" max="1" width="9.85546875" style="1" customWidth="1"/>
    <col min="2" max="2" width="67.140625" style="1" customWidth="1"/>
    <col min="3" max="3" width="12.85546875" style="1" customWidth="1"/>
    <col min="4" max="4" width="14.5703125" style="36" customWidth="1"/>
    <col min="5" max="16384" width="9.140625" style="1"/>
  </cols>
  <sheetData>
    <row r="1" spans="1:5" customFormat="1" ht="21" customHeight="1" x14ac:dyDescent="0.25">
      <c r="A1" s="1"/>
      <c r="B1" s="1"/>
      <c r="C1" s="1"/>
      <c r="D1" s="153" t="s">
        <v>0</v>
      </c>
      <c r="E1" s="197"/>
    </row>
    <row r="2" spans="1:5" customFormat="1" ht="21" customHeight="1" x14ac:dyDescent="0.25">
      <c r="A2" s="1"/>
      <c r="B2" s="1"/>
      <c r="C2" s="1"/>
      <c r="D2" s="154" t="s">
        <v>2154</v>
      </c>
      <c r="E2" s="198"/>
    </row>
    <row r="3" spans="1:5" customFormat="1" ht="21" customHeight="1" x14ac:dyDescent="0.25">
      <c r="A3" s="1"/>
      <c r="B3" s="1"/>
      <c r="C3" s="1"/>
      <c r="D3" s="154" t="s">
        <v>2156</v>
      </c>
      <c r="E3" s="199"/>
    </row>
    <row r="4" spans="1:5" customFormat="1" ht="21" customHeight="1" x14ac:dyDescent="0.25">
      <c r="A4" s="1"/>
      <c r="B4" s="1"/>
      <c r="C4" s="1"/>
      <c r="D4" s="154" t="s">
        <v>2157</v>
      </c>
      <c r="E4" s="199"/>
    </row>
    <row r="5" spans="1:5" ht="15.75" x14ac:dyDescent="0.25">
      <c r="C5" s="25"/>
    </row>
    <row r="6" spans="1:5" ht="32.25" customHeight="1" x14ac:dyDescent="0.2">
      <c r="A6" s="539" t="s">
        <v>1691</v>
      </c>
      <c r="B6" s="539"/>
      <c r="C6" s="539"/>
    </row>
    <row r="7" spans="1:5" ht="13.9" customHeight="1" x14ac:dyDescent="0.2">
      <c r="A7" s="2"/>
      <c r="B7" s="2"/>
      <c r="C7" s="2"/>
    </row>
    <row r="8" spans="1:5" x14ac:dyDescent="0.2">
      <c r="A8" s="527" t="s">
        <v>2060</v>
      </c>
      <c r="B8" s="526" t="s">
        <v>2059</v>
      </c>
      <c r="C8" s="521" t="s">
        <v>4</v>
      </c>
      <c r="D8" s="520" t="s">
        <v>2038</v>
      </c>
    </row>
    <row r="9" spans="1:5" x14ac:dyDescent="0.2">
      <c r="A9" s="526"/>
      <c r="B9" s="526"/>
      <c r="C9" s="522"/>
      <c r="D9" s="482"/>
    </row>
    <row r="10" spans="1:5" x14ac:dyDescent="0.2">
      <c r="A10" s="526"/>
      <c r="B10" s="526"/>
      <c r="C10" s="522"/>
      <c r="D10" s="482"/>
    </row>
    <row r="11" spans="1:5" x14ac:dyDescent="0.2">
      <c r="A11" s="526"/>
      <c r="B11" s="526"/>
      <c r="C11" s="523"/>
      <c r="D11" s="483"/>
    </row>
    <row r="12" spans="1:5" x14ac:dyDescent="0.2">
      <c r="A12" s="540" t="s">
        <v>1692</v>
      </c>
      <c r="B12" s="541"/>
      <c r="C12" s="541"/>
      <c r="D12" s="541"/>
    </row>
    <row r="13" spans="1:5" ht="15" customHeight="1" x14ac:dyDescent="0.2">
      <c r="A13" s="93" t="s">
        <v>1693</v>
      </c>
      <c r="B13" s="59" t="s">
        <v>1694</v>
      </c>
      <c r="C13" s="57" t="s">
        <v>886</v>
      </c>
      <c r="D13" s="58">
        <v>540</v>
      </c>
    </row>
    <row r="14" spans="1:5" ht="14.25" customHeight="1" x14ac:dyDescent="0.2">
      <c r="A14" s="93"/>
      <c r="B14" s="59" t="s">
        <v>743</v>
      </c>
      <c r="C14" s="57"/>
      <c r="D14" s="58"/>
    </row>
    <row r="15" spans="1:5" ht="14.25" customHeight="1" x14ac:dyDescent="0.2">
      <c r="A15" s="93"/>
      <c r="B15" s="59" t="s">
        <v>1695</v>
      </c>
      <c r="C15" s="57"/>
      <c r="D15" s="58"/>
    </row>
    <row r="16" spans="1:5" x14ac:dyDescent="0.2">
      <c r="A16" s="93" t="s">
        <v>1696</v>
      </c>
      <c r="B16" s="59" t="s">
        <v>1697</v>
      </c>
      <c r="C16" s="57" t="s">
        <v>14</v>
      </c>
      <c r="D16" s="58">
        <v>1010</v>
      </c>
    </row>
    <row r="17" spans="1:4" ht="14.25" customHeight="1" x14ac:dyDescent="0.2">
      <c r="A17" s="93"/>
      <c r="B17" s="59" t="s">
        <v>743</v>
      </c>
      <c r="C17" s="57"/>
      <c r="D17" s="58"/>
    </row>
    <row r="18" spans="1:4" ht="12.75" customHeight="1" x14ac:dyDescent="0.2">
      <c r="A18" s="93" t="s">
        <v>1698</v>
      </c>
      <c r="B18" s="59" t="s">
        <v>1699</v>
      </c>
      <c r="C18" s="57" t="s">
        <v>14</v>
      </c>
      <c r="D18" s="58">
        <v>1310</v>
      </c>
    </row>
    <row r="19" spans="1:4" ht="14.25" customHeight="1" x14ac:dyDescent="0.2">
      <c r="A19" s="93"/>
      <c r="B19" s="59" t="s">
        <v>743</v>
      </c>
      <c r="C19" s="57"/>
      <c r="D19" s="58"/>
    </row>
    <row r="20" spans="1:4" x14ac:dyDescent="0.2">
      <c r="A20" s="93" t="s">
        <v>1700</v>
      </c>
      <c r="B20" s="59" t="s">
        <v>1701</v>
      </c>
      <c r="C20" s="167" t="s">
        <v>14</v>
      </c>
      <c r="D20" s="58">
        <v>320</v>
      </c>
    </row>
    <row r="21" spans="1:4" ht="14.25" customHeight="1" x14ac:dyDescent="0.2">
      <c r="A21" s="93"/>
      <c r="B21" s="59" t="s">
        <v>743</v>
      </c>
      <c r="C21" s="162"/>
      <c r="D21" s="58"/>
    </row>
    <row r="22" spans="1:4" x14ac:dyDescent="0.2">
      <c r="A22" s="93" t="s">
        <v>1702</v>
      </c>
      <c r="B22" s="59" t="s">
        <v>1703</v>
      </c>
      <c r="C22" s="57" t="s">
        <v>14</v>
      </c>
      <c r="D22" s="58">
        <v>500</v>
      </c>
    </row>
    <row r="23" spans="1:4" ht="14.25" customHeight="1" x14ac:dyDescent="0.2">
      <c r="A23" s="93"/>
      <c r="B23" s="59" t="s">
        <v>743</v>
      </c>
      <c r="C23" s="57"/>
      <c r="D23" s="58"/>
    </row>
    <row r="24" spans="1:4" x14ac:dyDescent="0.2">
      <c r="A24" s="93" t="s">
        <v>1704</v>
      </c>
      <c r="B24" s="59" t="s">
        <v>1705</v>
      </c>
      <c r="C24" s="57" t="s">
        <v>145</v>
      </c>
      <c r="D24" s="58">
        <v>370</v>
      </c>
    </row>
    <row r="25" spans="1:4" ht="14.25" customHeight="1" x14ac:dyDescent="0.2">
      <c r="A25" s="93"/>
      <c r="B25" s="162" t="s">
        <v>1706</v>
      </c>
      <c r="C25" s="57"/>
      <c r="D25" s="58"/>
    </row>
    <row r="26" spans="1:4" ht="14.25" customHeight="1" x14ac:dyDescent="0.2">
      <c r="A26" s="93" t="s">
        <v>1707</v>
      </c>
      <c r="B26" s="59" t="s">
        <v>1708</v>
      </c>
      <c r="C26" s="57" t="s">
        <v>886</v>
      </c>
      <c r="D26" s="58">
        <v>630</v>
      </c>
    </row>
    <row r="27" spans="1:4" ht="14.25" customHeight="1" x14ac:dyDescent="0.2">
      <c r="A27" s="93"/>
      <c r="B27" s="59" t="s">
        <v>1709</v>
      </c>
      <c r="C27" s="57"/>
      <c r="D27" s="58"/>
    </row>
    <row r="28" spans="1:4" ht="14.25" customHeight="1" x14ac:dyDescent="0.2">
      <c r="A28" s="93" t="s">
        <v>1710</v>
      </c>
      <c r="B28" s="59" t="s">
        <v>1708</v>
      </c>
      <c r="C28" s="57" t="s">
        <v>886</v>
      </c>
      <c r="D28" s="58">
        <v>740</v>
      </c>
    </row>
    <row r="29" spans="1:4" ht="14.25" customHeight="1" x14ac:dyDescent="0.2">
      <c r="A29" s="93"/>
      <c r="B29" s="59" t="s">
        <v>1711</v>
      </c>
      <c r="C29" s="57"/>
      <c r="D29" s="58"/>
    </row>
    <row r="30" spans="1:4" ht="12.75" customHeight="1" x14ac:dyDescent="0.2">
      <c r="A30" s="59"/>
      <c r="B30" s="59" t="s">
        <v>105</v>
      </c>
      <c r="C30" s="59"/>
      <c r="D30" s="58"/>
    </row>
    <row r="31" spans="1:4" ht="58.9" customHeight="1" x14ac:dyDescent="0.2">
      <c r="A31" s="208"/>
      <c r="B31" s="210" t="s">
        <v>2543</v>
      </c>
      <c r="C31" s="208"/>
      <c r="D31" s="444"/>
    </row>
    <row r="32" spans="1:4" ht="21.75" customHeight="1" x14ac:dyDescent="0.2">
      <c r="A32" s="209"/>
      <c r="B32" s="209" t="s">
        <v>1712</v>
      </c>
      <c r="C32" s="209"/>
      <c r="D32" s="58"/>
    </row>
    <row r="33" spans="1:4" ht="18" customHeight="1" x14ac:dyDescent="0.2">
      <c r="A33" s="529" t="s">
        <v>1713</v>
      </c>
      <c r="B33" s="529"/>
      <c r="C33" s="529"/>
      <c r="D33" s="58"/>
    </row>
    <row r="35" spans="1:4" x14ac:dyDescent="0.2">
      <c r="A35" s="93" t="s">
        <v>1714</v>
      </c>
      <c r="B35" s="59" t="s">
        <v>1715</v>
      </c>
      <c r="C35" s="57" t="s">
        <v>1716</v>
      </c>
      <c r="D35" s="58">
        <v>3220</v>
      </c>
    </row>
    <row r="36" spans="1:4" x14ac:dyDescent="0.2">
      <c r="A36" s="93"/>
      <c r="B36" s="160" t="s">
        <v>2065</v>
      </c>
      <c r="C36" s="57"/>
      <c r="D36" s="58"/>
    </row>
    <row r="37" spans="1:4" ht="15.6" customHeight="1" x14ac:dyDescent="0.2">
      <c r="A37" s="93"/>
      <c r="B37" s="140" t="s">
        <v>1429</v>
      </c>
      <c r="C37" s="57" t="s">
        <v>14</v>
      </c>
      <c r="D37" s="58">
        <v>4440</v>
      </c>
    </row>
    <row r="38" spans="1:4" ht="17.45" customHeight="1" x14ac:dyDescent="0.2">
      <c r="A38" s="93" t="s">
        <v>1717</v>
      </c>
      <c r="B38" s="59" t="s">
        <v>1718</v>
      </c>
      <c r="C38" s="57" t="s">
        <v>14</v>
      </c>
      <c r="D38" s="58"/>
    </row>
    <row r="39" spans="1:4" ht="17.45" customHeight="1" x14ac:dyDescent="0.2">
      <c r="A39" s="93"/>
      <c r="B39" s="59" t="s">
        <v>2064</v>
      </c>
      <c r="C39" s="57"/>
      <c r="D39" s="58">
        <v>6210</v>
      </c>
    </row>
    <row r="40" spans="1:4" ht="21" customHeight="1" x14ac:dyDescent="0.2">
      <c r="A40" s="93"/>
      <c r="B40" s="59" t="s">
        <v>1719</v>
      </c>
      <c r="C40" s="57"/>
      <c r="D40" s="58"/>
    </row>
    <row r="41" spans="1:4" ht="15.75" customHeight="1" x14ac:dyDescent="0.2">
      <c r="A41" s="93"/>
      <c r="B41" s="140" t="s">
        <v>1720</v>
      </c>
      <c r="C41" s="57" t="s">
        <v>14</v>
      </c>
      <c r="D41" s="58">
        <v>8300</v>
      </c>
    </row>
    <row r="42" spans="1:4" ht="14.25" customHeight="1" x14ac:dyDescent="0.2">
      <c r="A42" s="93"/>
      <c r="B42" s="59" t="s">
        <v>1719</v>
      </c>
      <c r="C42" s="57"/>
      <c r="D42" s="58"/>
    </row>
    <row r="43" spans="1:4" ht="20.25" customHeight="1" x14ac:dyDescent="0.2">
      <c r="A43" s="93" t="s">
        <v>1721</v>
      </c>
      <c r="B43" s="59" t="s">
        <v>1722</v>
      </c>
      <c r="C43" s="57" t="s">
        <v>14</v>
      </c>
      <c r="D43" s="58">
        <v>10450</v>
      </c>
    </row>
    <row r="44" spans="1:4" x14ac:dyDescent="0.2">
      <c r="A44" s="93"/>
      <c r="B44" s="59" t="s">
        <v>743</v>
      </c>
      <c r="C44" s="57"/>
      <c r="D44" s="58"/>
    </row>
    <row r="45" spans="1:4" ht="21" customHeight="1" x14ac:dyDescent="0.2">
      <c r="A45" s="93" t="s">
        <v>1723</v>
      </c>
      <c r="B45" s="59" t="s">
        <v>1724</v>
      </c>
      <c r="C45" s="57" t="s">
        <v>14</v>
      </c>
      <c r="D45" s="58">
        <v>20360</v>
      </c>
    </row>
    <row r="46" spans="1:4" ht="13.5" customHeight="1" x14ac:dyDescent="0.2">
      <c r="A46" s="93"/>
      <c r="B46" s="59" t="s">
        <v>1719</v>
      </c>
      <c r="C46" s="57"/>
      <c r="D46" s="58"/>
    </row>
    <row r="47" spans="1:4" ht="21.75" customHeight="1" x14ac:dyDescent="0.2">
      <c r="A47" s="93" t="s">
        <v>1725</v>
      </c>
      <c r="B47" s="59" t="s">
        <v>1726</v>
      </c>
      <c r="C47" s="57" t="s">
        <v>1727</v>
      </c>
      <c r="D47" s="58">
        <v>2460</v>
      </c>
    </row>
    <row r="48" spans="1:4" x14ac:dyDescent="0.2">
      <c r="A48" s="93"/>
      <c r="B48" s="59" t="s">
        <v>1728</v>
      </c>
      <c r="C48" s="57"/>
      <c r="D48" s="58"/>
    </row>
    <row r="49" spans="1:4" ht="19.899999999999999" customHeight="1" x14ac:dyDescent="0.2">
      <c r="A49" s="93" t="s">
        <v>1729</v>
      </c>
      <c r="B49" s="59" t="s">
        <v>1730</v>
      </c>
      <c r="C49" s="57" t="s">
        <v>14</v>
      </c>
      <c r="D49" s="58">
        <v>4780</v>
      </c>
    </row>
    <row r="50" spans="1:4" ht="18" customHeight="1" x14ac:dyDescent="0.2">
      <c r="A50" s="93" t="s">
        <v>1731</v>
      </c>
      <c r="B50" s="59" t="s">
        <v>1732</v>
      </c>
      <c r="C50" s="57" t="s">
        <v>14</v>
      </c>
      <c r="D50" s="58">
        <v>10640</v>
      </c>
    </row>
    <row r="51" spans="1:4" x14ac:dyDescent="0.2">
      <c r="A51" s="93"/>
      <c r="B51" s="59" t="s">
        <v>743</v>
      </c>
      <c r="C51" s="57"/>
      <c r="D51" s="58"/>
    </row>
    <row r="52" spans="1:4" ht="17.45" customHeight="1" x14ac:dyDescent="0.2">
      <c r="A52" s="93" t="s">
        <v>1733</v>
      </c>
      <c r="B52" s="59" t="s">
        <v>1730</v>
      </c>
      <c r="C52" s="57" t="s">
        <v>14</v>
      </c>
      <c r="D52" s="58">
        <v>13940</v>
      </c>
    </row>
    <row r="53" spans="1:4" x14ac:dyDescent="0.2">
      <c r="A53" s="93" t="s">
        <v>1734</v>
      </c>
      <c r="B53" s="163" t="s">
        <v>1735</v>
      </c>
      <c r="C53" s="57"/>
      <c r="D53" s="58"/>
    </row>
    <row r="54" spans="1:4" x14ac:dyDescent="0.2">
      <c r="A54" s="93"/>
      <c r="B54" s="163" t="s">
        <v>1736</v>
      </c>
      <c r="C54" s="57" t="s">
        <v>145</v>
      </c>
      <c r="D54" s="58">
        <v>1510</v>
      </c>
    </row>
    <row r="55" spans="1:4" ht="15" customHeight="1" x14ac:dyDescent="0.2">
      <c r="A55" s="93" t="s">
        <v>1737</v>
      </c>
      <c r="B55" s="59" t="s">
        <v>1738</v>
      </c>
      <c r="C55" s="57" t="s">
        <v>14</v>
      </c>
      <c r="D55" s="58">
        <v>3020</v>
      </c>
    </row>
    <row r="56" spans="1:4" ht="12.75" customHeight="1" x14ac:dyDescent="0.2">
      <c r="A56" s="93" t="s">
        <v>1739</v>
      </c>
      <c r="B56" s="59" t="s">
        <v>1740</v>
      </c>
      <c r="C56" s="57" t="s">
        <v>14</v>
      </c>
      <c r="D56" s="58">
        <v>2280</v>
      </c>
    </row>
    <row r="57" spans="1:4" x14ac:dyDescent="0.2">
      <c r="A57" s="93"/>
      <c r="B57" s="59" t="s">
        <v>1741</v>
      </c>
      <c r="C57" s="57"/>
      <c r="D57" s="58"/>
    </row>
    <row r="58" spans="1:4" ht="15.75" customHeight="1" x14ac:dyDescent="0.2">
      <c r="A58" s="93" t="s">
        <v>1742</v>
      </c>
      <c r="B58" s="59" t="s">
        <v>1743</v>
      </c>
      <c r="C58" s="57" t="s">
        <v>14</v>
      </c>
      <c r="D58" s="58">
        <v>9670</v>
      </c>
    </row>
    <row r="59" spans="1:4" x14ac:dyDescent="0.2">
      <c r="A59" s="93"/>
      <c r="B59" s="59" t="s">
        <v>1744</v>
      </c>
      <c r="C59" s="57"/>
      <c r="D59" s="58"/>
    </row>
    <row r="60" spans="1:4" ht="21.75" customHeight="1" x14ac:dyDescent="0.2">
      <c r="A60" s="93" t="s">
        <v>1745</v>
      </c>
      <c r="B60" s="59" t="s">
        <v>1746</v>
      </c>
      <c r="C60" s="57" t="s">
        <v>1727</v>
      </c>
      <c r="D60" s="58">
        <v>4700</v>
      </c>
    </row>
    <row r="61" spans="1:4" x14ac:dyDescent="0.2">
      <c r="A61" s="93"/>
      <c r="B61" s="59" t="s">
        <v>1747</v>
      </c>
      <c r="C61" s="57"/>
      <c r="D61" s="58"/>
    </row>
    <row r="62" spans="1:4" ht="21.75" customHeight="1" x14ac:dyDescent="0.2">
      <c r="A62" s="93" t="s">
        <v>1748</v>
      </c>
      <c r="B62" s="59" t="s">
        <v>1749</v>
      </c>
      <c r="C62" s="57" t="s">
        <v>1727</v>
      </c>
      <c r="D62" s="58">
        <v>9700</v>
      </c>
    </row>
    <row r="63" spans="1:4" x14ac:dyDescent="0.2">
      <c r="A63" s="93"/>
      <c r="B63" s="59" t="s">
        <v>1750</v>
      </c>
      <c r="C63" s="57"/>
      <c r="D63" s="58"/>
    </row>
    <row r="64" spans="1:4" ht="21.75" customHeight="1" x14ac:dyDescent="0.2">
      <c r="A64" s="93" t="s">
        <v>1751</v>
      </c>
      <c r="B64" s="59" t="s">
        <v>1752</v>
      </c>
      <c r="C64" s="57" t="s">
        <v>1727</v>
      </c>
      <c r="D64" s="58">
        <v>10540</v>
      </c>
    </row>
    <row r="65" spans="1:4" x14ac:dyDescent="0.2">
      <c r="A65" s="93"/>
      <c r="B65" s="59" t="s">
        <v>1753</v>
      </c>
      <c r="C65" s="57"/>
      <c r="D65" s="58"/>
    </row>
    <row r="66" spans="1:4" ht="21.75" customHeight="1" x14ac:dyDescent="0.2">
      <c r="A66" s="93" t="s">
        <v>1754</v>
      </c>
      <c r="B66" s="59" t="s">
        <v>1755</v>
      </c>
      <c r="C66" s="57" t="s">
        <v>1727</v>
      </c>
      <c r="D66" s="58">
        <v>11380</v>
      </c>
    </row>
    <row r="67" spans="1:4" x14ac:dyDescent="0.2">
      <c r="A67" s="93"/>
      <c r="B67" s="59" t="s">
        <v>1756</v>
      </c>
      <c r="C67" s="57"/>
      <c r="D67" s="58"/>
    </row>
    <row r="68" spans="1:4" ht="21.75" customHeight="1" x14ac:dyDescent="0.2">
      <c r="A68" s="93" t="s">
        <v>1757</v>
      </c>
      <c r="B68" s="59" t="s">
        <v>1758</v>
      </c>
      <c r="C68" s="57" t="s">
        <v>1727</v>
      </c>
      <c r="D68" s="58">
        <v>12510</v>
      </c>
    </row>
    <row r="69" spans="1:4" x14ac:dyDescent="0.2">
      <c r="A69" s="93"/>
      <c r="B69" s="59" t="s">
        <v>1747</v>
      </c>
      <c r="C69" s="57"/>
      <c r="D69" s="58"/>
    </row>
    <row r="70" spans="1:4" ht="21.75" customHeight="1" x14ac:dyDescent="0.2">
      <c r="A70" s="93" t="s">
        <v>1759</v>
      </c>
      <c r="B70" s="59" t="s">
        <v>1746</v>
      </c>
      <c r="C70" s="57" t="s">
        <v>1727</v>
      </c>
      <c r="D70" s="58">
        <v>6370</v>
      </c>
    </row>
    <row r="71" spans="1:4" x14ac:dyDescent="0.2">
      <c r="A71" s="93"/>
      <c r="B71" s="59" t="s">
        <v>1760</v>
      </c>
      <c r="C71" s="57"/>
      <c r="D71" s="58"/>
    </row>
    <row r="72" spans="1:4" ht="21.75" customHeight="1" x14ac:dyDescent="0.2">
      <c r="A72" s="93" t="s">
        <v>1761</v>
      </c>
      <c r="B72" s="59" t="s">
        <v>1749</v>
      </c>
      <c r="C72" s="57" t="s">
        <v>1727</v>
      </c>
      <c r="D72" s="58">
        <v>11380</v>
      </c>
    </row>
    <row r="73" spans="1:4" ht="25.5" x14ac:dyDescent="0.2">
      <c r="A73" s="93"/>
      <c r="B73" s="207" t="s">
        <v>1762</v>
      </c>
      <c r="C73" s="57"/>
      <c r="D73" s="58"/>
    </row>
    <row r="74" spans="1:4" ht="21.75" customHeight="1" x14ac:dyDescent="0.2">
      <c r="A74" s="93" t="s">
        <v>1763</v>
      </c>
      <c r="B74" s="207" t="s">
        <v>1752</v>
      </c>
      <c r="C74" s="57" t="s">
        <v>1727</v>
      </c>
      <c r="D74" s="58">
        <v>12210</v>
      </c>
    </row>
    <row r="75" spans="1:4" x14ac:dyDescent="0.2">
      <c r="A75" s="93"/>
      <c r="B75" s="207" t="s">
        <v>1764</v>
      </c>
      <c r="C75" s="57"/>
      <c r="D75" s="58"/>
    </row>
    <row r="76" spans="1:4" ht="21.75" customHeight="1" x14ac:dyDescent="0.2">
      <c r="A76" s="93" t="s">
        <v>1765</v>
      </c>
      <c r="B76" s="207" t="s">
        <v>1755</v>
      </c>
      <c r="C76" s="57" t="s">
        <v>1727</v>
      </c>
      <c r="D76" s="58">
        <v>12510</v>
      </c>
    </row>
    <row r="77" spans="1:4" x14ac:dyDescent="0.2">
      <c r="A77" s="93"/>
      <c r="B77" s="207" t="s">
        <v>1766</v>
      </c>
      <c r="C77" s="57"/>
      <c r="D77" s="58"/>
    </row>
    <row r="78" spans="1:4" ht="21.75" customHeight="1" x14ac:dyDescent="0.2">
      <c r="A78" s="93" t="s">
        <v>1767</v>
      </c>
      <c r="B78" s="207" t="s">
        <v>1758</v>
      </c>
      <c r="C78" s="57" t="s">
        <v>1727</v>
      </c>
      <c r="D78" s="58">
        <v>13650</v>
      </c>
    </row>
    <row r="79" spans="1:4" x14ac:dyDescent="0.2">
      <c r="A79" s="93"/>
      <c r="B79" s="207" t="s">
        <v>1760</v>
      </c>
      <c r="C79" s="57"/>
      <c r="D79" s="58"/>
    </row>
    <row r="80" spans="1:4" ht="21.75" customHeight="1" x14ac:dyDescent="0.2">
      <c r="A80" s="93" t="s">
        <v>1768</v>
      </c>
      <c r="B80" s="207" t="s">
        <v>1769</v>
      </c>
      <c r="C80" s="57" t="s">
        <v>1727</v>
      </c>
      <c r="D80" s="58">
        <v>2280</v>
      </c>
    </row>
    <row r="81" spans="1:4" x14ac:dyDescent="0.2">
      <c r="A81" s="93"/>
      <c r="B81" s="207" t="s">
        <v>1747</v>
      </c>
      <c r="C81" s="57"/>
      <c r="D81" s="58"/>
    </row>
    <row r="82" spans="1:4" ht="16.899999999999999" customHeight="1" x14ac:dyDescent="0.2">
      <c r="A82" s="93" t="s">
        <v>1770</v>
      </c>
      <c r="B82" s="207" t="s">
        <v>2544</v>
      </c>
      <c r="C82" s="57" t="s">
        <v>1727</v>
      </c>
      <c r="D82" s="58">
        <v>3640</v>
      </c>
    </row>
    <row r="83" spans="1:4" ht="25.5" x14ac:dyDescent="0.2">
      <c r="A83" s="93"/>
      <c r="B83" s="207" t="s">
        <v>2545</v>
      </c>
      <c r="C83" s="57"/>
      <c r="D83" s="58"/>
    </row>
    <row r="84" spans="1:4" ht="18" customHeight="1" x14ac:dyDescent="0.2">
      <c r="A84" s="93" t="s">
        <v>1772</v>
      </c>
      <c r="B84" s="207" t="s">
        <v>1773</v>
      </c>
      <c r="C84" s="57" t="s">
        <v>1727</v>
      </c>
      <c r="D84" s="58">
        <v>3870</v>
      </c>
    </row>
    <row r="85" spans="1:4" ht="16.149999999999999" customHeight="1" x14ac:dyDescent="0.2">
      <c r="A85" s="93"/>
      <c r="B85" s="207" t="s">
        <v>1753</v>
      </c>
      <c r="C85" s="57"/>
      <c r="D85" s="58"/>
    </row>
    <row r="86" spans="1:4" ht="18.600000000000001" customHeight="1" x14ac:dyDescent="0.2">
      <c r="A86" s="93" t="s">
        <v>1774</v>
      </c>
      <c r="B86" s="207" t="s">
        <v>2547</v>
      </c>
      <c r="C86" s="57" t="s">
        <v>1727</v>
      </c>
      <c r="D86" s="58">
        <v>4090</v>
      </c>
    </row>
    <row r="87" spans="1:4" ht="16.899999999999999" customHeight="1" x14ac:dyDescent="0.2">
      <c r="A87" s="93"/>
      <c r="B87" s="59" t="s">
        <v>2546</v>
      </c>
      <c r="C87" s="57"/>
      <c r="D87" s="58"/>
    </row>
    <row r="88" spans="1:4" ht="21.75" customHeight="1" x14ac:dyDescent="0.2">
      <c r="A88" s="93" t="s">
        <v>1775</v>
      </c>
      <c r="B88" s="59" t="s">
        <v>1776</v>
      </c>
      <c r="C88" s="57" t="s">
        <v>1727</v>
      </c>
      <c r="D88" s="58">
        <v>4210</v>
      </c>
    </row>
    <row r="89" spans="1:4" ht="16.899999999999999" customHeight="1" x14ac:dyDescent="0.2">
      <c r="A89" s="93"/>
      <c r="B89" s="59" t="s">
        <v>1777</v>
      </c>
      <c r="C89" s="57"/>
      <c r="D89" s="58"/>
    </row>
    <row r="90" spans="1:4" ht="17.45" customHeight="1" x14ac:dyDescent="0.2">
      <c r="A90" s="93" t="s">
        <v>1778</v>
      </c>
      <c r="B90" s="59" t="s">
        <v>1779</v>
      </c>
      <c r="C90" s="57" t="s">
        <v>1727</v>
      </c>
      <c r="D90" s="58">
        <v>2840</v>
      </c>
    </row>
    <row r="91" spans="1:4" ht="15.6" customHeight="1" x14ac:dyDescent="0.2">
      <c r="A91" s="93"/>
      <c r="B91" s="59" t="s">
        <v>1760</v>
      </c>
      <c r="C91" s="57"/>
      <c r="D91" s="58"/>
    </row>
    <row r="92" spans="1:4" ht="21.75" customHeight="1" x14ac:dyDescent="0.2">
      <c r="A92" s="93" t="s">
        <v>1780</v>
      </c>
      <c r="B92" s="59" t="s">
        <v>1771</v>
      </c>
      <c r="C92" s="57" t="s">
        <v>1727</v>
      </c>
      <c r="D92" s="58">
        <v>3980</v>
      </c>
    </row>
    <row r="93" spans="1:4" ht="25.5" x14ac:dyDescent="0.2">
      <c r="A93" s="93"/>
      <c r="B93" s="207" t="s">
        <v>1762</v>
      </c>
      <c r="C93" s="57"/>
      <c r="D93" s="58"/>
    </row>
    <row r="94" spans="1:4" ht="21.75" customHeight="1" x14ac:dyDescent="0.2">
      <c r="A94" s="93" t="s">
        <v>1781</v>
      </c>
      <c r="B94" s="59" t="s">
        <v>1773</v>
      </c>
      <c r="C94" s="57" t="s">
        <v>1727</v>
      </c>
      <c r="D94" s="58">
        <v>4210</v>
      </c>
    </row>
    <row r="95" spans="1:4" x14ac:dyDescent="0.2">
      <c r="A95" s="93"/>
      <c r="B95" s="59" t="s">
        <v>1764</v>
      </c>
      <c r="C95" s="57"/>
      <c r="D95" s="58"/>
    </row>
    <row r="96" spans="1:4" ht="21.75" customHeight="1" x14ac:dyDescent="0.2">
      <c r="A96" s="93" t="s">
        <v>1782</v>
      </c>
      <c r="B96" s="59" t="s">
        <v>1783</v>
      </c>
      <c r="C96" s="57" t="s">
        <v>1727</v>
      </c>
      <c r="D96" s="58">
        <v>4660</v>
      </c>
    </row>
    <row r="97" spans="1:4" ht="17.45" customHeight="1" x14ac:dyDescent="0.2">
      <c r="A97" s="93"/>
      <c r="B97" s="59" t="s">
        <v>1784</v>
      </c>
      <c r="C97" s="57"/>
      <c r="D97" s="58"/>
    </row>
    <row r="98" spans="1:4" ht="21.75" customHeight="1" x14ac:dyDescent="0.2">
      <c r="A98" s="93" t="s">
        <v>1785</v>
      </c>
      <c r="B98" s="59" t="s">
        <v>1776</v>
      </c>
      <c r="C98" s="57" t="s">
        <v>1727</v>
      </c>
      <c r="D98" s="58">
        <v>4780</v>
      </c>
    </row>
    <row r="99" spans="1:4" ht="16.149999999999999" customHeight="1" x14ac:dyDescent="0.2">
      <c r="A99" s="93"/>
      <c r="B99" s="59" t="s">
        <v>1786</v>
      </c>
      <c r="C99" s="57"/>
      <c r="D99" s="58"/>
    </row>
    <row r="100" spans="1:4" ht="18.600000000000001" customHeight="1" x14ac:dyDescent="0.2">
      <c r="A100" s="93" t="s">
        <v>1787</v>
      </c>
      <c r="B100" s="59" t="s">
        <v>1788</v>
      </c>
      <c r="C100" s="57" t="s">
        <v>160</v>
      </c>
      <c r="D100" s="58">
        <v>1050</v>
      </c>
    </row>
    <row r="101" spans="1:4" ht="15" customHeight="1" x14ac:dyDescent="0.2">
      <c r="A101" s="93" t="s">
        <v>1789</v>
      </c>
      <c r="B101" s="59" t="s">
        <v>1790</v>
      </c>
      <c r="C101" s="57" t="s">
        <v>14</v>
      </c>
      <c r="D101" s="58">
        <v>520</v>
      </c>
    </row>
    <row r="102" spans="1:4" ht="16.899999999999999" customHeight="1" x14ac:dyDescent="0.2">
      <c r="A102" s="93" t="s">
        <v>1791</v>
      </c>
      <c r="B102" s="59" t="s">
        <v>1792</v>
      </c>
      <c r="C102" s="57" t="s">
        <v>14</v>
      </c>
      <c r="D102" s="58">
        <v>1050</v>
      </c>
    </row>
    <row r="103" spans="1:4" ht="15" customHeight="1" x14ac:dyDescent="0.2">
      <c r="A103" s="159" t="s">
        <v>1793</v>
      </c>
      <c r="B103" s="59" t="s">
        <v>1794</v>
      </c>
      <c r="C103" s="57" t="s">
        <v>1716</v>
      </c>
      <c r="D103" s="58">
        <v>500</v>
      </c>
    </row>
    <row r="104" spans="1:4" ht="15" customHeight="1" x14ac:dyDescent="0.2">
      <c r="A104" s="93"/>
      <c r="B104" s="59"/>
      <c r="C104" s="57"/>
      <c r="D104" s="58"/>
    </row>
    <row r="105" spans="1:4" ht="17.45" customHeight="1" x14ac:dyDescent="0.2">
      <c r="A105" s="93" t="s">
        <v>1795</v>
      </c>
      <c r="B105" s="59" t="s">
        <v>1796</v>
      </c>
      <c r="C105" s="57" t="s">
        <v>14</v>
      </c>
      <c r="D105" s="58">
        <v>120</v>
      </c>
    </row>
    <row r="106" spans="1:4" ht="17.45" customHeight="1" x14ac:dyDescent="0.2">
      <c r="A106" s="93" t="s">
        <v>1797</v>
      </c>
      <c r="B106" s="59" t="s">
        <v>1798</v>
      </c>
      <c r="C106" s="57" t="s">
        <v>14</v>
      </c>
      <c r="D106" s="58">
        <v>760</v>
      </c>
    </row>
    <row r="107" spans="1:4" ht="15" customHeight="1" x14ac:dyDescent="0.2">
      <c r="A107" s="93" t="s">
        <v>1799</v>
      </c>
      <c r="B107" s="59" t="s">
        <v>1800</v>
      </c>
      <c r="C107" s="57" t="s">
        <v>160</v>
      </c>
      <c r="D107" s="58">
        <v>180</v>
      </c>
    </row>
    <row r="108" spans="1:4" ht="17.25" customHeight="1" x14ac:dyDescent="0.2">
      <c r="A108" s="93" t="s">
        <v>1801</v>
      </c>
      <c r="B108" s="59" t="s">
        <v>1802</v>
      </c>
      <c r="C108" s="57"/>
      <c r="D108" s="58"/>
    </row>
    <row r="109" spans="1:4" x14ac:dyDescent="0.2">
      <c r="A109" s="93"/>
      <c r="B109" s="59" t="s">
        <v>1803</v>
      </c>
      <c r="C109" s="57" t="s">
        <v>1804</v>
      </c>
      <c r="D109" s="58">
        <v>1130</v>
      </c>
    </row>
    <row r="110" spans="1:4" x14ac:dyDescent="0.2">
      <c r="A110" s="93"/>
      <c r="B110" s="59" t="s">
        <v>1805</v>
      </c>
      <c r="C110" s="57" t="s">
        <v>14</v>
      </c>
      <c r="D110" s="58">
        <v>1700</v>
      </c>
    </row>
    <row r="111" spans="1:4" ht="18" customHeight="1" x14ac:dyDescent="0.2">
      <c r="A111" s="93" t="s">
        <v>1806</v>
      </c>
      <c r="B111" s="59" t="s">
        <v>1807</v>
      </c>
      <c r="C111" s="57"/>
      <c r="D111" s="58"/>
    </row>
    <row r="112" spans="1:4" x14ac:dyDescent="0.2">
      <c r="A112" s="93"/>
      <c r="B112" s="59" t="s">
        <v>1808</v>
      </c>
      <c r="C112" s="57" t="s">
        <v>338</v>
      </c>
      <c r="D112" s="58">
        <v>760</v>
      </c>
    </row>
    <row r="113" spans="1:4" x14ac:dyDescent="0.2">
      <c r="A113" s="93"/>
      <c r="B113" s="59" t="s">
        <v>1809</v>
      </c>
      <c r="C113" s="57" t="s">
        <v>14</v>
      </c>
      <c r="D113" s="58">
        <v>1130</v>
      </c>
    </row>
    <row r="114" spans="1:4" ht="17.25" customHeight="1" x14ac:dyDescent="0.2">
      <c r="A114" s="93" t="s">
        <v>1810</v>
      </c>
      <c r="B114" s="59" t="s">
        <v>1811</v>
      </c>
      <c r="C114" s="57" t="s">
        <v>14</v>
      </c>
      <c r="D114" s="58">
        <v>370</v>
      </c>
    </row>
    <row r="115" spans="1:4" ht="17.25" customHeight="1" x14ac:dyDescent="0.2">
      <c r="A115" s="93" t="s">
        <v>1812</v>
      </c>
      <c r="B115" s="59" t="s">
        <v>1813</v>
      </c>
      <c r="C115" s="57" t="s">
        <v>14</v>
      </c>
      <c r="D115" s="58">
        <v>450</v>
      </c>
    </row>
    <row r="116" spans="1:4" ht="17.25" customHeight="1" x14ac:dyDescent="0.2">
      <c r="A116" s="93" t="s">
        <v>1814</v>
      </c>
      <c r="B116" s="59" t="s">
        <v>1815</v>
      </c>
      <c r="C116" s="57" t="s">
        <v>139</v>
      </c>
      <c r="D116" s="58">
        <v>650</v>
      </c>
    </row>
    <row r="117" spans="1:4" ht="17.25" customHeight="1" x14ac:dyDescent="0.2">
      <c r="A117" s="93" t="s">
        <v>1816</v>
      </c>
      <c r="B117" s="59" t="s">
        <v>1817</v>
      </c>
      <c r="C117" s="57" t="s">
        <v>14</v>
      </c>
      <c r="D117" s="58">
        <v>1590</v>
      </c>
    </row>
    <row r="118" spans="1:4" ht="17.25" customHeight="1" x14ac:dyDescent="0.2">
      <c r="A118" s="93" t="s">
        <v>1818</v>
      </c>
      <c r="B118" s="59" t="s">
        <v>1819</v>
      </c>
      <c r="C118" s="57" t="s">
        <v>507</v>
      </c>
      <c r="D118" s="58">
        <v>760</v>
      </c>
    </row>
    <row r="119" spans="1:4" x14ac:dyDescent="0.2">
      <c r="A119" s="93"/>
      <c r="B119" s="59" t="s">
        <v>1820</v>
      </c>
      <c r="C119" s="57" t="s">
        <v>14</v>
      </c>
      <c r="D119" s="58">
        <v>1130</v>
      </c>
    </row>
    <row r="120" spans="1:4" x14ac:dyDescent="0.2">
      <c r="A120" s="93"/>
      <c r="B120" s="59" t="s">
        <v>1821</v>
      </c>
      <c r="C120" s="57" t="s">
        <v>14</v>
      </c>
      <c r="D120" s="58">
        <v>1510</v>
      </c>
    </row>
    <row r="121" spans="1:4" ht="17.25" customHeight="1" x14ac:dyDescent="0.2">
      <c r="A121" s="93" t="s">
        <v>1822</v>
      </c>
      <c r="B121" s="59" t="s">
        <v>1823</v>
      </c>
      <c r="C121" s="57"/>
      <c r="D121" s="58"/>
    </row>
    <row r="122" spans="1:4" ht="15" customHeight="1" x14ac:dyDescent="0.2">
      <c r="A122" s="93"/>
      <c r="B122" s="140" t="s">
        <v>1824</v>
      </c>
      <c r="C122" s="57" t="s">
        <v>160</v>
      </c>
      <c r="D122" s="58">
        <v>2260</v>
      </c>
    </row>
    <row r="123" spans="1:4" x14ac:dyDescent="0.2">
      <c r="A123" s="169"/>
      <c r="B123" s="140" t="s">
        <v>1825</v>
      </c>
      <c r="C123" s="57" t="s">
        <v>14</v>
      </c>
      <c r="D123" s="58">
        <v>3410</v>
      </c>
    </row>
    <row r="124" spans="1:4" x14ac:dyDescent="0.2">
      <c r="A124" s="93"/>
      <c r="B124" s="140" t="s">
        <v>1821</v>
      </c>
      <c r="C124" s="57" t="s">
        <v>14</v>
      </c>
      <c r="D124" s="58">
        <v>4940</v>
      </c>
    </row>
    <row r="125" spans="1:4" ht="17.25" customHeight="1" x14ac:dyDescent="0.2">
      <c r="A125" s="93" t="s">
        <v>1826</v>
      </c>
      <c r="B125" s="59" t="s">
        <v>2061</v>
      </c>
      <c r="C125" s="57" t="s">
        <v>160</v>
      </c>
      <c r="D125" s="58">
        <v>1520</v>
      </c>
    </row>
    <row r="126" spans="1:4" x14ac:dyDescent="0.2">
      <c r="A126" s="93"/>
      <c r="B126" s="140" t="s">
        <v>1827</v>
      </c>
      <c r="C126" s="57" t="s">
        <v>14</v>
      </c>
      <c r="D126" s="58">
        <v>2630</v>
      </c>
    </row>
    <row r="127" spans="1:4" x14ac:dyDescent="0.2">
      <c r="A127" s="93"/>
      <c r="B127" s="140" t="s">
        <v>1828</v>
      </c>
      <c r="C127" s="57" t="s">
        <v>14</v>
      </c>
      <c r="D127" s="58">
        <v>3780</v>
      </c>
    </row>
    <row r="128" spans="1:4" ht="17.25" customHeight="1" x14ac:dyDescent="0.2">
      <c r="A128" s="93" t="s">
        <v>1829</v>
      </c>
      <c r="B128" s="59" t="s">
        <v>1830</v>
      </c>
      <c r="C128" s="57" t="s">
        <v>17</v>
      </c>
      <c r="D128" s="58">
        <v>5360</v>
      </c>
    </row>
    <row r="129" spans="1:4" x14ac:dyDescent="0.2">
      <c r="A129" s="93"/>
      <c r="B129" s="59" t="s">
        <v>1831</v>
      </c>
      <c r="C129" s="57"/>
      <c r="D129" s="58"/>
    </row>
    <row r="130" spans="1:4" x14ac:dyDescent="0.2">
      <c r="A130" s="93"/>
      <c r="B130" s="59" t="s">
        <v>1832</v>
      </c>
      <c r="C130" s="57" t="s">
        <v>14</v>
      </c>
      <c r="D130" s="58">
        <v>3910</v>
      </c>
    </row>
    <row r="131" spans="1:4" ht="17.25" customHeight="1" x14ac:dyDescent="0.2">
      <c r="A131" s="93" t="s">
        <v>1833</v>
      </c>
      <c r="B131" s="59" t="s">
        <v>1834</v>
      </c>
      <c r="C131" s="57" t="s">
        <v>1835</v>
      </c>
      <c r="D131" s="58">
        <v>2870</v>
      </c>
    </row>
    <row r="132" spans="1:4" ht="24" customHeight="1" x14ac:dyDescent="0.2">
      <c r="A132" s="538" t="s">
        <v>1836</v>
      </c>
      <c r="B132" s="538"/>
      <c r="C132" s="538"/>
      <c r="D132" s="58"/>
    </row>
    <row r="133" spans="1:4" ht="17.25" customHeight="1" x14ac:dyDescent="0.2">
      <c r="A133" s="178" t="s">
        <v>1837</v>
      </c>
      <c r="B133" s="59" t="s">
        <v>1838</v>
      </c>
      <c r="C133" s="57"/>
      <c r="D133" s="58"/>
    </row>
    <row r="134" spans="1:4" x14ac:dyDescent="0.2">
      <c r="A134" s="178"/>
      <c r="B134" s="59" t="s">
        <v>1839</v>
      </c>
      <c r="C134" s="57" t="s">
        <v>338</v>
      </c>
      <c r="D134" s="58">
        <v>3680</v>
      </c>
    </row>
    <row r="135" spans="1:4" x14ac:dyDescent="0.2">
      <c r="A135" s="178"/>
      <c r="B135" s="59" t="s">
        <v>1840</v>
      </c>
      <c r="C135" s="57" t="s">
        <v>14</v>
      </c>
      <c r="D135" s="58">
        <v>4610</v>
      </c>
    </row>
    <row r="136" spans="1:4" x14ac:dyDescent="0.2">
      <c r="A136" s="178"/>
      <c r="B136" s="59" t="s">
        <v>1841</v>
      </c>
      <c r="C136" s="57" t="s">
        <v>14</v>
      </c>
      <c r="D136" s="58">
        <v>5480</v>
      </c>
    </row>
    <row r="137" spans="1:4" ht="17.25" customHeight="1" x14ac:dyDescent="0.2">
      <c r="A137" s="178" t="s">
        <v>1842</v>
      </c>
      <c r="B137" s="59" t="s">
        <v>1843</v>
      </c>
      <c r="C137" s="57"/>
      <c r="D137" s="58"/>
    </row>
    <row r="138" spans="1:4" x14ac:dyDescent="0.2">
      <c r="A138" s="178"/>
      <c r="B138" s="59" t="s">
        <v>1844</v>
      </c>
      <c r="C138" s="57" t="s">
        <v>279</v>
      </c>
      <c r="D138" s="58">
        <v>3710</v>
      </c>
    </row>
    <row r="139" spans="1:4" x14ac:dyDescent="0.2">
      <c r="A139" s="178"/>
      <c r="B139" s="59" t="s">
        <v>1840</v>
      </c>
      <c r="C139" s="57" t="s">
        <v>14</v>
      </c>
      <c r="D139" s="58">
        <v>4620</v>
      </c>
    </row>
    <row r="140" spans="1:4" x14ac:dyDescent="0.2">
      <c r="A140" s="178"/>
      <c r="B140" s="59" t="s">
        <v>1841</v>
      </c>
      <c r="C140" s="57" t="s">
        <v>14</v>
      </c>
      <c r="D140" s="58">
        <v>5450</v>
      </c>
    </row>
    <row r="141" spans="1:4" ht="17.25" customHeight="1" x14ac:dyDescent="0.2">
      <c r="A141" s="178" t="s">
        <v>1845</v>
      </c>
      <c r="B141" s="59" t="s">
        <v>1846</v>
      </c>
      <c r="C141" s="57"/>
      <c r="D141" s="58"/>
    </row>
    <row r="142" spans="1:4" x14ac:dyDescent="0.2">
      <c r="A142" s="178"/>
      <c r="B142" s="59" t="s">
        <v>1844</v>
      </c>
      <c r="C142" s="57" t="s">
        <v>1847</v>
      </c>
      <c r="D142" s="58">
        <v>4490</v>
      </c>
    </row>
    <row r="143" spans="1:4" x14ac:dyDescent="0.2">
      <c r="A143" s="178"/>
      <c r="B143" s="59" t="s">
        <v>1840</v>
      </c>
      <c r="C143" s="57" t="s">
        <v>14</v>
      </c>
      <c r="D143" s="58">
        <v>5640</v>
      </c>
    </row>
    <row r="144" spans="1:4" x14ac:dyDescent="0.2">
      <c r="A144" s="178"/>
      <c r="B144" s="59" t="s">
        <v>1841</v>
      </c>
      <c r="C144" s="57" t="s">
        <v>14</v>
      </c>
      <c r="D144" s="58">
        <v>5750</v>
      </c>
    </row>
    <row r="145" spans="1:4" ht="17.25" customHeight="1" x14ac:dyDescent="0.2">
      <c r="A145" s="178" t="s">
        <v>1848</v>
      </c>
      <c r="B145" s="59" t="s">
        <v>1849</v>
      </c>
      <c r="C145" s="57"/>
      <c r="D145" s="58"/>
    </row>
    <row r="146" spans="1:4" x14ac:dyDescent="0.2">
      <c r="A146" s="178"/>
      <c r="B146" s="59" t="s">
        <v>1844</v>
      </c>
      <c r="C146" s="57" t="s">
        <v>221</v>
      </c>
      <c r="D146" s="58">
        <v>4540</v>
      </c>
    </row>
    <row r="147" spans="1:4" x14ac:dyDescent="0.2">
      <c r="A147" s="178"/>
      <c r="B147" s="59" t="s">
        <v>1840</v>
      </c>
      <c r="C147" s="57" t="s">
        <v>14</v>
      </c>
      <c r="D147" s="58">
        <v>5340</v>
      </c>
    </row>
    <row r="148" spans="1:4" x14ac:dyDescent="0.2">
      <c r="A148" s="178"/>
      <c r="B148" s="59" t="s">
        <v>1841</v>
      </c>
      <c r="C148" s="57" t="s">
        <v>14</v>
      </c>
      <c r="D148" s="58">
        <v>6570</v>
      </c>
    </row>
    <row r="149" spans="1:4" ht="17.25" customHeight="1" x14ac:dyDescent="0.2">
      <c r="A149" s="178" t="s">
        <v>1850</v>
      </c>
      <c r="B149" s="59" t="s">
        <v>1851</v>
      </c>
      <c r="C149" s="57" t="s">
        <v>154</v>
      </c>
      <c r="D149" s="58">
        <v>1840</v>
      </c>
    </row>
    <row r="150" spans="1:4" x14ac:dyDescent="0.2">
      <c r="A150" s="178"/>
      <c r="B150" s="59" t="s">
        <v>1852</v>
      </c>
      <c r="C150" s="57" t="s">
        <v>221</v>
      </c>
      <c r="D150" s="58">
        <v>2470</v>
      </c>
    </row>
    <row r="151" spans="1:4" ht="17.25" customHeight="1" x14ac:dyDescent="0.2">
      <c r="A151" s="178" t="s">
        <v>1853</v>
      </c>
      <c r="B151" s="59" t="s">
        <v>1854</v>
      </c>
      <c r="C151" s="57"/>
      <c r="D151" s="58"/>
    </row>
    <row r="152" spans="1:4" x14ac:dyDescent="0.2">
      <c r="A152" s="178"/>
      <c r="B152" s="59" t="s">
        <v>1386</v>
      </c>
      <c r="C152" s="57" t="s">
        <v>154</v>
      </c>
      <c r="D152" s="58">
        <v>950</v>
      </c>
    </row>
    <row r="153" spans="1:4" ht="18.75" customHeight="1" x14ac:dyDescent="0.2">
      <c r="A153" s="178" t="s">
        <v>1855</v>
      </c>
      <c r="B153" s="59" t="s">
        <v>1856</v>
      </c>
      <c r="C153" s="57" t="s">
        <v>154</v>
      </c>
      <c r="D153" s="58">
        <v>990</v>
      </c>
    </row>
    <row r="154" spans="1:4" ht="17.25" customHeight="1" x14ac:dyDescent="0.2">
      <c r="A154" s="178" t="s">
        <v>1857</v>
      </c>
      <c r="B154" s="59" t="s">
        <v>1858</v>
      </c>
      <c r="C154" s="57" t="s">
        <v>221</v>
      </c>
      <c r="D154" s="58">
        <v>3020</v>
      </c>
    </row>
    <row r="155" spans="1:4" x14ac:dyDescent="0.2">
      <c r="A155" s="178"/>
      <c r="B155" s="59" t="s">
        <v>1371</v>
      </c>
      <c r="C155" s="57"/>
      <c r="D155" s="58"/>
    </row>
    <row r="156" spans="1:4" ht="17.25" customHeight="1" x14ac:dyDescent="0.2">
      <c r="A156" s="179" t="s">
        <v>1859</v>
      </c>
      <c r="B156" s="59" t="s">
        <v>1856</v>
      </c>
      <c r="C156" s="57" t="s">
        <v>14</v>
      </c>
      <c r="D156" s="58">
        <v>3280</v>
      </c>
    </row>
    <row r="157" spans="1:4" ht="16.5" customHeight="1" x14ac:dyDescent="0.2">
      <c r="A157" s="178" t="s">
        <v>1860</v>
      </c>
      <c r="B157" s="59" t="s">
        <v>1861</v>
      </c>
      <c r="C157" s="57" t="s">
        <v>338</v>
      </c>
      <c r="D157" s="58">
        <v>4850</v>
      </c>
    </row>
    <row r="158" spans="1:4" x14ac:dyDescent="0.2">
      <c r="A158" s="178"/>
      <c r="B158" s="59" t="s">
        <v>1371</v>
      </c>
      <c r="C158" s="57"/>
      <c r="D158" s="58"/>
    </row>
    <row r="159" spans="1:4" ht="17.25" customHeight="1" x14ac:dyDescent="0.2">
      <c r="A159" s="178" t="s">
        <v>1862</v>
      </c>
      <c r="B159" s="59" t="s">
        <v>1856</v>
      </c>
      <c r="C159" s="57" t="s">
        <v>14</v>
      </c>
      <c r="D159" s="58">
        <v>5260</v>
      </c>
    </row>
    <row r="160" spans="1:4" ht="17.25" customHeight="1" x14ac:dyDescent="0.2">
      <c r="A160" s="178" t="s">
        <v>1863</v>
      </c>
      <c r="B160" s="59" t="s">
        <v>1864</v>
      </c>
      <c r="C160" s="57" t="s">
        <v>14</v>
      </c>
      <c r="D160" s="58">
        <v>1240</v>
      </c>
    </row>
    <row r="161" spans="1:4" x14ac:dyDescent="0.2">
      <c r="A161" s="178"/>
      <c r="B161" s="59" t="s">
        <v>1865</v>
      </c>
      <c r="C161" s="57" t="s">
        <v>14</v>
      </c>
      <c r="D161" s="58">
        <v>2130</v>
      </c>
    </row>
    <row r="162" spans="1:4" x14ac:dyDescent="0.2">
      <c r="A162" s="178"/>
      <c r="B162" s="59" t="s">
        <v>1866</v>
      </c>
      <c r="C162" s="57" t="s">
        <v>14</v>
      </c>
      <c r="D162" s="58">
        <v>1800</v>
      </c>
    </row>
    <row r="163" spans="1:4" ht="17.25" customHeight="1" x14ac:dyDescent="0.2">
      <c r="A163" s="178" t="s">
        <v>1867</v>
      </c>
      <c r="B163" s="59" t="s">
        <v>2063</v>
      </c>
      <c r="C163" s="57" t="s">
        <v>507</v>
      </c>
      <c r="D163" s="58">
        <v>790</v>
      </c>
    </row>
    <row r="164" spans="1:4" x14ac:dyDescent="0.2">
      <c r="A164" s="178"/>
      <c r="B164" s="140" t="s">
        <v>1868</v>
      </c>
      <c r="C164" s="57" t="s">
        <v>14</v>
      </c>
      <c r="D164" s="58">
        <v>900</v>
      </c>
    </row>
    <row r="165" spans="1:4" x14ac:dyDescent="0.2">
      <c r="A165" s="178"/>
      <c r="B165" s="140" t="s">
        <v>1869</v>
      </c>
      <c r="C165" s="57" t="s">
        <v>14</v>
      </c>
      <c r="D165" s="58">
        <v>1190</v>
      </c>
    </row>
    <row r="166" spans="1:4" ht="17.25" customHeight="1" x14ac:dyDescent="0.2">
      <c r="A166" s="178" t="s">
        <v>1870</v>
      </c>
      <c r="B166" s="59" t="s">
        <v>2062</v>
      </c>
      <c r="C166" s="57" t="s">
        <v>14</v>
      </c>
      <c r="D166" s="58">
        <v>1970</v>
      </c>
    </row>
    <row r="167" spans="1:4" x14ac:dyDescent="0.2">
      <c r="A167" s="178"/>
      <c r="B167" s="140" t="s">
        <v>1868</v>
      </c>
      <c r="C167" s="57" t="s">
        <v>14</v>
      </c>
      <c r="D167" s="58">
        <v>2270</v>
      </c>
    </row>
    <row r="168" spans="1:4" x14ac:dyDescent="0.2">
      <c r="A168" s="178"/>
      <c r="B168" s="140" t="s">
        <v>1869</v>
      </c>
      <c r="C168" s="57" t="s">
        <v>14</v>
      </c>
      <c r="D168" s="58">
        <v>3000</v>
      </c>
    </row>
    <row r="169" spans="1:4" x14ac:dyDescent="0.2">
      <c r="A169" s="178"/>
      <c r="B169" s="140" t="s">
        <v>1871</v>
      </c>
      <c r="C169" s="57" t="s">
        <v>14</v>
      </c>
      <c r="D169" s="58">
        <v>3150</v>
      </c>
    </row>
    <row r="170" spans="1:4" ht="15" customHeight="1" x14ac:dyDescent="0.2">
      <c r="A170" s="178" t="s">
        <v>1872</v>
      </c>
      <c r="B170" s="59" t="s">
        <v>1873</v>
      </c>
      <c r="C170" s="57"/>
      <c r="D170" s="58"/>
    </row>
    <row r="171" spans="1:4" ht="14.25" x14ac:dyDescent="0.2">
      <c r="A171" s="178"/>
      <c r="B171" s="59" t="s">
        <v>1874</v>
      </c>
      <c r="C171" s="57" t="s">
        <v>1875</v>
      </c>
      <c r="D171" s="58">
        <v>430</v>
      </c>
    </row>
    <row r="172" spans="1:4" x14ac:dyDescent="0.2">
      <c r="A172" s="178"/>
      <c r="B172" s="59"/>
      <c r="C172" s="57" t="s">
        <v>1876</v>
      </c>
      <c r="D172" s="58"/>
    </row>
    <row r="173" spans="1:4" x14ac:dyDescent="0.2">
      <c r="A173" s="178"/>
      <c r="B173" s="59" t="s">
        <v>1877</v>
      </c>
      <c r="C173" s="57" t="s">
        <v>14</v>
      </c>
      <c r="D173" s="58">
        <v>580</v>
      </c>
    </row>
    <row r="174" spans="1:4" ht="17.25" customHeight="1" x14ac:dyDescent="0.2">
      <c r="A174" s="178" t="s">
        <v>1878</v>
      </c>
      <c r="B174" s="59" t="s">
        <v>1879</v>
      </c>
      <c r="C174" s="57" t="s">
        <v>145</v>
      </c>
      <c r="D174" s="58">
        <v>1320</v>
      </c>
    </row>
    <row r="175" spans="1:4" x14ac:dyDescent="0.2">
      <c r="A175" s="178"/>
      <c r="B175" s="59" t="s">
        <v>1880</v>
      </c>
      <c r="C175" s="57" t="s">
        <v>14</v>
      </c>
      <c r="D175" s="58">
        <v>1700</v>
      </c>
    </row>
    <row r="176" spans="1:4" ht="17.25" customHeight="1" x14ac:dyDescent="0.2">
      <c r="A176" s="178" t="s">
        <v>1881</v>
      </c>
      <c r="B176" s="59" t="s">
        <v>1882</v>
      </c>
      <c r="C176" s="57" t="s">
        <v>14</v>
      </c>
      <c r="D176" s="58">
        <v>880</v>
      </c>
    </row>
    <row r="177" spans="1:4" x14ac:dyDescent="0.2">
      <c r="A177" s="178"/>
      <c r="B177" s="59" t="s">
        <v>1883</v>
      </c>
      <c r="C177" s="57" t="s">
        <v>14</v>
      </c>
      <c r="D177" s="58">
        <v>1840</v>
      </c>
    </row>
    <row r="178" spans="1:4" ht="17.25" customHeight="1" x14ac:dyDescent="0.2">
      <c r="A178" s="178" t="s">
        <v>1884</v>
      </c>
      <c r="B178" s="59" t="s">
        <v>1885</v>
      </c>
      <c r="C178" s="57" t="s">
        <v>14</v>
      </c>
      <c r="D178" s="58">
        <v>1100</v>
      </c>
    </row>
    <row r="179" spans="1:4" x14ac:dyDescent="0.2">
      <c r="A179" s="178"/>
      <c r="B179" s="59" t="s">
        <v>1883</v>
      </c>
      <c r="C179" s="57" t="s">
        <v>14</v>
      </c>
      <c r="D179" s="58">
        <v>2850</v>
      </c>
    </row>
    <row r="180" spans="1:4" x14ac:dyDescent="0.2">
      <c r="A180" s="178" t="s">
        <v>1886</v>
      </c>
      <c r="B180" s="59" t="s">
        <v>1887</v>
      </c>
      <c r="C180" s="57" t="s">
        <v>14</v>
      </c>
      <c r="D180" s="58">
        <v>120</v>
      </c>
    </row>
    <row r="181" spans="1:4" ht="17.25" customHeight="1" x14ac:dyDescent="0.2">
      <c r="A181" s="178" t="s">
        <v>1888</v>
      </c>
      <c r="B181" s="59" t="s">
        <v>1889</v>
      </c>
      <c r="C181" s="57" t="s">
        <v>507</v>
      </c>
      <c r="D181" s="58">
        <v>250</v>
      </c>
    </row>
    <row r="182" spans="1:4" x14ac:dyDescent="0.2">
      <c r="A182" s="178" t="s">
        <v>1890</v>
      </c>
      <c r="B182" s="59" t="s">
        <v>1891</v>
      </c>
      <c r="C182" s="57" t="s">
        <v>221</v>
      </c>
      <c r="D182" s="58">
        <v>1130</v>
      </c>
    </row>
    <row r="183" spans="1:4" ht="17.25" customHeight="1" x14ac:dyDescent="0.2">
      <c r="A183" s="178" t="s">
        <v>1892</v>
      </c>
      <c r="B183" s="59" t="s">
        <v>1893</v>
      </c>
      <c r="C183" s="57" t="s">
        <v>142</v>
      </c>
      <c r="D183" s="58">
        <v>180</v>
      </c>
    </row>
    <row r="184" spans="1:4" ht="23.25" customHeight="1" x14ac:dyDescent="0.2">
      <c r="A184" s="178" t="s">
        <v>1894</v>
      </c>
      <c r="B184" s="59" t="s">
        <v>1895</v>
      </c>
      <c r="C184" s="57" t="s">
        <v>1896</v>
      </c>
      <c r="D184" s="58">
        <v>760</v>
      </c>
    </row>
    <row r="185" spans="1:4" x14ac:dyDescent="0.2">
      <c r="A185" s="178"/>
      <c r="B185" s="59" t="s">
        <v>1897</v>
      </c>
      <c r="C185" s="57"/>
      <c r="D185" s="58"/>
    </row>
    <row r="186" spans="1:4" ht="17.25" customHeight="1" x14ac:dyDescent="0.2">
      <c r="A186" s="178" t="s">
        <v>1898</v>
      </c>
      <c r="B186" s="59" t="s">
        <v>1899</v>
      </c>
      <c r="C186" s="57" t="s">
        <v>1900</v>
      </c>
      <c r="D186" s="58">
        <v>760</v>
      </c>
    </row>
    <row r="187" spans="1:4" ht="17.25" customHeight="1" x14ac:dyDescent="0.2">
      <c r="A187" s="178" t="s">
        <v>1901</v>
      </c>
      <c r="B187" s="59" t="s">
        <v>1902</v>
      </c>
      <c r="C187" s="57" t="s">
        <v>338</v>
      </c>
      <c r="D187" s="58">
        <v>1480</v>
      </c>
    </row>
    <row r="188" spans="1:4" x14ac:dyDescent="0.2">
      <c r="A188" s="178"/>
      <c r="B188" s="59" t="s">
        <v>1903</v>
      </c>
      <c r="C188" s="57"/>
      <c r="D188" s="58"/>
    </row>
    <row r="189" spans="1:4" ht="17.25" customHeight="1" x14ac:dyDescent="0.2">
      <c r="A189" s="178" t="s">
        <v>1904</v>
      </c>
      <c r="B189" s="59" t="s">
        <v>1905</v>
      </c>
      <c r="C189" s="57" t="s">
        <v>14</v>
      </c>
      <c r="D189" s="58">
        <v>2320</v>
      </c>
    </row>
    <row r="190" spans="1:4" ht="18" customHeight="1" x14ac:dyDescent="0.2">
      <c r="A190" s="178"/>
      <c r="B190" s="59" t="s">
        <v>1903</v>
      </c>
      <c r="C190" s="57"/>
      <c r="D190" s="58"/>
    </row>
    <row r="191" spans="1:4" ht="18.600000000000001" customHeight="1" x14ac:dyDescent="0.2">
      <c r="A191" s="178" t="s">
        <v>1906</v>
      </c>
      <c r="B191" s="59" t="s">
        <v>1907</v>
      </c>
      <c r="C191" s="57" t="s">
        <v>14</v>
      </c>
      <c r="D191" s="58">
        <v>790</v>
      </c>
    </row>
    <row r="192" spans="1:4" ht="19.899999999999999" customHeight="1" x14ac:dyDescent="0.2">
      <c r="A192" s="178" t="s">
        <v>1908</v>
      </c>
      <c r="B192" s="59" t="s">
        <v>1909</v>
      </c>
      <c r="C192" s="57" t="s">
        <v>14</v>
      </c>
      <c r="D192" s="58">
        <v>1150</v>
      </c>
    </row>
    <row r="193" spans="1:4" ht="17.45" customHeight="1" x14ac:dyDescent="0.2">
      <c r="A193" s="178" t="s">
        <v>1910</v>
      </c>
      <c r="B193" s="59" t="s">
        <v>1911</v>
      </c>
      <c r="C193" s="57" t="s">
        <v>145</v>
      </c>
      <c r="D193" s="58">
        <v>1510</v>
      </c>
    </row>
    <row r="194" spans="1:4" ht="16.149999999999999" customHeight="1" x14ac:dyDescent="0.2">
      <c r="A194" s="178"/>
      <c r="B194" s="59" t="s">
        <v>1912</v>
      </c>
      <c r="C194" s="57"/>
      <c r="D194" s="58"/>
    </row>
    <row r="195" spans="1:4" ht="15" customHeight="1" x14ac:dyDescent="0.2">
      <c r="A195" s="178" t="s">
        <v>1913</v>
      </c>
      <c r="B195" s="59" t="s">
        <v>1914</v>
      </c>
      <c r="C195" s="57" t="s">
        <v>14</v>
      </c>
      <c r="D195" s="58">
        <v>2100</v>
      </c>
    </row>
    <row r="196" spans="1:4" x14ac:dyDescent="0.2">
      <c r="A196" s="178"/>
      <c r="B196" s="59" t="s">
        <v>1915</v>
      </c>
      <c r="C196" s="57"/>
      <c r="D196" s="58"/>
    </row>
    <row r="197" spans="1:4" x14ac:dyDescent="0.2">
      <c r="A197" s="178" t="s">
        <v>1916</v>
      </c>
      <c r="B197" s="59" t="s">
        <v>1917</v>
      </c>
      <c r="C197" s="57" t="s">
        <v>886</v>
      </c>
      <c r="D197" s="58">
        <v>510</v>
      </c>
    </row>
    <row r="198" spans="1:4" x14ac:dyDescent="0.2">
      <c r="A198" s="178"/>
      <c r="B198" s="59" t="s">
        <v>1918</v>
      </c>
      <c r="C198" s="57"/>
      <c r="D198" s="58"/>
    </row>
    <row r="199" spans="1:4" x14ac:dyDescent="0.2">
      <c r="A199" s="178"/>
      <c r="B199" s="59" t="s">
        <v>1919</v>
      </c>
      <c r="C199" s="57"/>
      <c r="D199" s="58"/>
    </row>
    <row r="200" spans="1:4" x14ac:dyDescent="0.2">
      <c r="A200" s="178"/>
      <c r="B200" s="59" t="s">
        <v>1920</v>
      </c>
      <c r="C200" s="57"/>
      <c r="D200" s="58"/>
    </row>
    <row r="201" spans="1:4" ht="17.25" customHeight="1" x14ac:dyDescent="0.2">
      <c r="A201" s="178" t="s">
        <v>1921</v>
      </c>
      <c r="B201" s="59" t="s">
        <v>1922</v>
      </c>
      <c r="C201" s="57" t="s">
        <v>14</v>
      </c>
      <c r="D201" s="58">
        <v>820</v>
      </c>
    </row>
    <row r="202" spans="1:4" x14ac:dyDescent="0.2">
      <c r="A202" s="178"/>
      <c r="B202" s="59" t="s">
        <v>1923</v>
      </c>
      <c r="C202" s="57"/>
      <c r="D202" s="58"/>
    </row>
    <row r="203" spans="1:4" x14ac:dyDescent="0.2">
      <c r="A203" s="178"/>
      <c r="B203" s="59" t="s">
        <v>1924</v>
      </c>
      <c r="C203" s="57"/>
      <c r="D203" s="58"/>
    </row>
    <row r="204" spans="1:4" x14ac:dyDescent="0.2">
      <c r="A204" s="178"/>
      <c r="B204" s="59" t="s">
        <v>1920</v>
      </c>
      <c r="C204" s="57"/>
      <c r="D204" s="58"/>
    </row>
    <row r="205" spans="1:4" ht="17.25" customHeight="1" x14ac:dyDescent="0.2">
      <c r="A205" s="178" t="s">
        <v>1925</v>
      </c>
      <c r="B205" s="59" t="s">
        <v>1926</v>
      </c>
      <c r="C205" s="57" t="s">
        <v>14</v>
      </c>
      <c r="D205" s="58">
        <v>2160</v>
      </c>
    </row>
    <row r="206" spans="1:4" ht="17.25" customHeight="1" x14ac:dyDescent="0.2">
      <c r="A206" s="178" t="s">
        <v>1927</v>
      </c>
      <c r="B206" s="59" t="s">
        <v>1928</v>
      </c>
      <c r="C206" s="57" t="s">
        <v>14</v>
      </c>
      <c r="D206" s="58">
        <v>3160</v>
      </c>
    </row>
    <row r="207" spans="1:4" x14ac:dyDescent="0.2">
      <c r="A207" s="178" t="s">
        <v>1929</v>
      </c>
      <c r="B207" s="59" t="s">
        <v>1930</v>
      </c>
      <c r="C207" s="57" t="s">
        <v>14</v>
      </c>
      <c r="D207" s="58">
        <v>1210</v>
      </c>
    </row>
    <row r="208" spans="1:4" x14ac:dyDescent="0.2">
      <c r="A208" s="178"/>
      <c r="B208" s="59" t="s">
        <v>1931</v>
      </c>
      <c r="C208" s="57"/>
      <c r="D208" s="58"/>
    </row>
    <row r="209" spans="1:4" x14ac:dyDescent="0.2">
      <c r="A209" s="178"/>
      <c r="B209" s="59" t="s">
        <v>1932</v>
      </c>
      <c r="C209" s="57"/>
      <c r="D209" s="58"/>
    </row>
    <row r="210" spans="1:4" x14ac:dyDescent="0.2">
      <c r="A210" s="178" t="s">
        <v>1933</v>
      </c>
      <c r="B210" s="59" t="s">
        <v>1934</v>
      </c>
      <c r="C210" s="57" t="s">
        <v>14</v>
      </c>
      <c r="D210" s="58">
        <v>1780</v>
      </c>
    </row>
    <row r="211" spans="1:4" s="48" customFormat="1" ht="18.75" customHeight="1" x14ac:dyDescent="0.2">
      <c r="A211" s="180" t="s">
        <v>1935</v>
      </c>
      <c r="B211" s="181" t="s">
        <v>1936</v>
      </c>
      <c r="C211" s="103" t="s">
        <v>1937</v>
      </c>
      <c r="D211" s="104">
        <v>310</v>
      </c>
    </row>
    <row r="212" spans="1:4" ht="18.75" customHeight="1" x14ac:dyDescent="0.2">
      <c r="A212" s="178" t="s">
        <v>1938</v>
      </c>
      <c r="B212" s="59" t="s">
        <v>1939</v>
      </c>
      <c r="C212" s="57" t="s">
        <v>145</v>
      </c>
      <c r="D212" s="58">
        <v>3440</v>
      </c>
    </row>
    <row r="213" spans="1:4" ht="27" customHeight="1" x14ac:dyDescent="0.2">
      <c r="A213" s="178" t="s">
        <v>1940</v>
      </c>
      <c r="B213" s="152" t="s">
        <v>1941</v>
      </c>
      <c r="C213" s="57" t="s">
        <v>145</v>
      </c>
      <c r="D213" s="58">
        <v>2040</v>
      </c>
    </row>
    <row r="214" spans="1:4" s="48" customFormat="1" ht="18.75" customHeight="1" x14ac:dyDescent="0.2">
      <c r="A214" s="180" t="s">
        <v>1942</v>
      </c>
      <c r="B214" s="181" t="s">
        <v>1943</v>
      </c>
      <c r="C214" s="103" t="s">
        <v>1937</v>
      </c>
      <c r="D214" s="104">
        <v>750</v>
      </c>
    </row>
    <row r="215" spans="1:4" x14ac:dyDescent="0.2">
      <c r="A215" s="531" t="s">
        <v>1944</v>
      </c>
      <c r="B215" s="532"/>
      <c r="C215" s="532"/>
      <c r="D215" s="537"/>
    </row>
    <row r="216" spans="1:4" x14ac:dyDescent="0.2">
      <c r="A216" s="534"/>
      <c r="B216" s="535"/>
      <c r="C216" s="535"/>
      <c r="D216" s="497"/>
    </row>
    <row r="217" spans="1:4" ht="20.25" customHeight="1" x14ac:dyDescent="0.2">
      <c r="A217" s="518" t="s">
        <v>1716</v>
      </c>
      <c r="B217" s="518"/>
      <c r="C217" s="59"/>
      <c r="D217" s="58"/>
    </row>
    <row r="218" spans="1:4" ht="12.75" customHeight="1" x14ac:dyDescent="0.2">
      <c r="A218" s="178" t="s">
        <v>1945</v>
      </c>
      <c r="B218" s="59" t="s">
        <v>1946</v>
      </c>
      <c r="C218" s="57" t="s">
        <v>1716</v>
      </c>
      <c r="D218" s="58">
        <v>4780</v>
      </c>
    </row>
    <row r="219" spans="1:4" ht="12.75" customHeight="1" x14ac:dyDescent="0.2">
      <c r="A219" s="178" t="s">
        <v>1947</v>
      </c>
      <c r="B219" s="59" t="s">
        <v>1948</v>
      </c>
      <c r="C219" s="57" t="s">
        <v>14</v>
      </c>
      <c r="D219" s="58">
        <v>1590</v>
      </c>
    </row>
    <row r="220" spans="1:4" ht="12.75" customHeight="1" x14ac:dyDescent="0.2">
      <c r="A220" s="178" t="s">
        <v>1949</v>
      </c>
      <c r="B220" s="59" t="s">
        <v>1950</v>
      </c>
      <c r="C220" s="57" t="s">
        <v>14</v>
      </c>
      <c r="D220" s="58">
        <v>1590</v>
      </c>
    </row>
    <row r="221" spans="1:4" ht="12.75" customHeight="1" x14ac:dyDescent="0.2">
      <c r="A221" s="178"/>
      <c r="B221" s="59" t="s">
        <v>1951</v>
      </c>
      <c r="C221" s="57"/>
      <c r="D221" s="58"/>
    </row>
    <row r="222" spans="1:4" ht="12.75" customHeight="1" x14ac:dyDescent="0.2">
      <c r="A222" s="178" t="s">
        <v>1952</v>
      </c>
      <c r="B222" s="59" t="s">
        <v>1953</v>
      </c>
      <c r="C222" s="57" t="s">
        <v>14</v>
      </c>
      <c r="D222" s="58">
        <v>1590</v>
      </c>
    </row>
    <row r="223" spans="1:4" ht="12.75" customHeight="1" x14ac:dyDescent="0.2">
      <c r="A223" s="178"/>
      <c r="B223" s="59" t="s">
        <v>1954</v>
      </c>
      <c r="C223" s="57"/>
      <c r="D223" s="58"/>
    </row>
    <row r="224" spans="1:4" ht="12.75" customHeight="1" x14ac:dyDescent="0.2">
      <c r="A224" s="178" t="s">
        <v>1955</v>
      </c>
      <c r="B224" s="59" t="s">
        <v>1956</v>
      </c>
      <c r="C224" s="57" t="s">
        <v>14</v>
      </c>
      <c r="D224" s="58">
        <v>790</v>
      </c>
    </row>
    <row r="225" spans="1:4" ht="12.75" customHeight="1" x14ac:dyDescent="0.2">
      <c r="A225" s="178" t="s">
        <v>1957</v>
      </c>
      <c r="B225" s="59" t="s">
        <v>1958</v>
      </c>
      <c r="C225" s="57" t="s">
        <v>14</v>
      </c>
      <c r="D225" s="58">
        <v>790</v>
      </c>
    </row>
    <row r="226" spans="1:4" x14ac:dyDescent="0.2">
      <c r="A226" s="178"/>
      <c r="B226" s="59" t="s">
        <v>1959</v>
      </c>
      <c r="C226" s="57"/>
      <c r="D226" s="58"/>
    </row>
    <row r="227" spans="1:4" x14ac:dyDescent="0.2">
      <c r="A227" s="178" t="s">
        <v>1960</v>
      </c>
      <c r="B227" s="59" t="s">
        <v>1961</v>
      </c>
      <c r="C227" s="57" t="s">
        <v>14</v>
      </c>
      <c r="D227" s="58">
        <v>790</v>
      </c>
    </row>
    <row r="228" spans="1:4" x14ac:dyDescent="0.2">
      <c r="A228" s="178" t="s">
        <v>1962</v>
      </c>
      <c r="B228" s="59" t="s">
        <v>1963</v>
      </c>
      <c r="C228" s="57" t="s">
        <v>14</v>
      </c>
      <c r="D228" s="58">
        <v>9650</v>
      </c>
    </row>
    <row r="229" spans="1:4" ht="12.75" customHeight="1" x14ac:dyDescent="0.2">
      <c r="A229" s="178"/>
      <c r="B229" s="59" t="s">
        <v>1964</v>
      </c>
      <c r="C229" s="57"/>
      <c r="D229" s="58"/>
    </row>
    <row r="230" spans="1:4" ht="12.75" customHeight="1" x14ac:dyDescent="0.2">
      <c r="A230" s="178"/>
      <c r="B230" s="59" t="s">
        <v>1965</v>
      </c>
      <c r="C230" s="57"/>
      <c r="D230" s="58"/>
    </row>
    <row r="231" spans="1:4" ht="12.75" customHeight="1" x14ac:dyDescent="0.2">
      <c r="A231" s="178" t="s">
        <v>1966</v>
      </c>
      <c r="B231" s="59" t="s">
        <v>1967</v>
      </c>
      <c r="C231" s="57" t="s">
        <v>14</v>
      </c>
      <c r="D231" s="58">
        <v>3690</v>
      </c>
    </row>
    <row r="232" spans="1:4" ht="12.75" customHeight="1" x14ac:dyDescent="0.2">
      <c r="A232" s="178"/>
      <c r="B232" s="59" t="s">
        <v>1968</v>
      </c>
      <c r="C232" s="57"/>
      <c r="D232" s="58"/>
    </row>
    <row r="233" spans="1:4" ht="12.75" customHeight="1" x14ac:dyDescent="0.2">
      <c r="A233" s="178" t="s">
        <v>1969</v>
      </c>
      <c r="B233" s="59" t="s">
        <v>1970</v>
      </c>
      <c r="C233" s="57" t="s">
        <v>14</v>
      </c>
      <c r="D233" s="58">
        <v>19130</v>
      </c>
    </row>
    <row r="234" spans="1:4" x14ac:dyDescent="0.2">
      <c r="A234" s="178"/>
      <c r="B234" s="59" t="s">
        <v>1971</v>
      </c>
      <c r="C234" s="57"/>
      <c r="D234" s="58"/>
    </row>
    <row r="235" spans="1:4" ht="18" customHeight="1" x14ac:dyDescent="0.2">
      <c r="A235" s="518" t="s">
        <v>1727</v>
      </c>
      <c r="B235" s="518"/>
      <c r="C235" s="59"/>
      <c r="D235" s="58"/>
    </row>
    <row r="236" spans="1:4" x14ac:dyDescent="0.2">
      <c r="A236" s="178" t="s">
        <v>1972</v>
      </c>
      <c r="B236" s="59" t="s">
        <v>1946</v>
      </c>
      <c r="C236" s="57" t="s">
        <v>1727</v>
      </c>
      <c r="D236" s="58">
        <v>2390</v>
      </c>
    </row>
    <row r="237" spans="1:4" x14ac:dyDescent="0.2">
      <c r="A237" s="178" t="s">
        <v>1973</v>
      </c>
      <c r="B237" s="59" t="s">
        <v>1948</v>
      </c>
      <c r="C237" s="57" t="s">
        <v>14</v>
      </c>
      <c r="D237" s="58">
        <v>790</v>
      </c>
    </row>
    <row r="238" spans="1:4" ht="15.75" customHeight="1" x14ac:dyDescent="0.2">
      <c r="A238" s="178" t="s">
        <v>1974</v>
      </c>
      <c r="B238" s="59" t="s">
        <v>1950</v>
      </c>
      <c r="C238" s="57" t="s">
        <v>14</v>
      </c>
      <c r="D238" s="58">
        <v>790</v>
      </c>
    </row>
    <row r="239" spans="1:4" x14ac:dyDescent="0.2">
      <c r="A239" s="178"/>
      <c r="B239" s="59" t="s">
        <v>1951</v>
      </c>
      <c r="C239" s="57"/>
      <c r="D239" s="58"/>
    </row>
    <row r="240" spans="1:4" ht="15.75" customHeight="1" x14ac:dyDescent="0.2">
      <c r="A240" s="178" t="s">
        <v>1975</v>
      </c>
      <c r="B240" s="59" t="s">
        <v>1953</v>
      </c>
      <c r="C240" s="57" t="s">
        <v>14</v>
      </c>
      <c r="D240" s="58">
        <v>790</v>
      </c>
    </row>
    <row r="241" spans="1:4" x14ac:dyDescent="0.2">
      <c r="A241" s="178"/>
      <c r="B241" s="59" t="s">
        <v>1954</v>
      </c>
      <c r="C241" s="57"/>
      <c r="D241" s="58"/>
    </row>
    <row r="242" spans="1:4" ht="15.75" customHeight="1" x14ac:dyDescent="0.2">
      <c r="A242" s="178" t="s">
        <v>1976</v>
      </c>
      <c r="B242" s="59" t="s">
        <v>1956</v>
      </c>
      <c r="C242" s="57" t="s">
        <v>14</v>
      </c>
      <c r="D242" s="58">
        <v>400</v>
      </c>
    </row>
    <row r="243" spans="1:4" ht="15.75" customHeight="1" x14ac:dyDescent="0.2">
      <c r="A243" s="178" t="s">
        <v>1977</v>
      </c>
      <c r="B243" s="59" t="s">
        <v>1958</v>
      </c>
      <c r="C243" s="57" t="s">
        <v>14</v>
      </c>
      <c r="D243" s="58">
        <v>400</v>
      </c>
    </row>
    <row r="244" spans="1:4" ht="15.75" customHeight="1" x14ac:dyDescent="0.2">
      <c r="A244" s="178"/>
      <c r="B244" s="59" t="s">
        <v>1959</v>
      </c>
      <c r="C244" s="57"/>
      <c r="D244" s="58"/>
    </row>
    <row r="245" spans="1:4" ht="15.75" customHeight="1" x14ac:dyDescent="0.2">
      <c r="A245" s="178" t="s">
        <v>1978</v>
      </c>
      <c r="B245" s="59" t="s">
        <v>1961</v>
      </c>
      <c r="C245" s="57" t="s">
        <v>14</v>
      </c>
      <c r="D245" s="58">
        <v>400</v>
      </c>
    </row>
    <row r="246" spans="1:4" ht="15.75" customHeight="1" x14ac:dyDescent="0.2">
      <c r="A246" s="178" t="s">
        <v>1979</v>
      </c>
      <c r="B246" s="59" t="s">
        <v>1963</v>
      </c>
      <c r="C246" s="57" t="s">
        <v>14</v>
      </c>
      <c r="D246" s="58">
        <v>4780</v>
      </c>
    </row>
    <row r="247" spans="1:4" ht="15.75" customHeight="1" x14ac:dyDescent="0.2">
      <c r="A247" s="178"/>
      <c r="B247" s="59" t="s">
        <v>1980</v>
      </c>
      <c r="C247" s="57"/>
      <c r="D247" s="58"/>
    </row>
    <row r="248" spans="1:4" ht="13.15" customHeight="1" x14ac:dyDescent="0.2">
      <c r="A248" s="178"/>
      <c r="B248" s="59" t="s">
        <v>1965</v>
      </c>
      <c r="C248" s="57"/>
      <c r="D248" s="58"/>
    </row>
    <row r="249" spans="1:4" ht="15.75" customHeight="1" x14ac:dyDescent="0.2">
      <c r="A249" s="178" t="s">
        <v>1981</v>
      </c>
      <c r="B249" s="59" t="s">
        <v>1967</v>
      </c>
      <c r="C249" s="57" t="s">
        <v>14</v>
      </c>
      <c r="D249" s="58">
        <v>1840</v>
      </c>
    </row>
    <row r="250" spans="1:4" ht="15.75" customHeight="1" x14ac:dyDescent="0.2">
      <c r="A250" s="178"/>
      <c r="B250" s="59" t="s">
        <v>1968</v>
      </c>
      <c r="C250" s="57"/>
      <c r="D250" s="58"/>
    </row>
    <row r="251" spans="1:4" ht="15.75" customHeight="1" x14ac:dyDescent="0.2">
      <c r="A251" s="178" t="s">
        <v>1982</v>
      </c>
      <c r="B251" s="59" t="s">
        <v>1983</v>
      </c>
      <c r="C251" s="57" t="s">
        <v>14</v>
      </c>
      <c r="D251" s="58">
        <v>14340</v>
      </c>
    </row>
    <row r="252" spans="1:4" ht="15.75" customHeight="1" x14ac:dyDescent="0.2">
      <c r="A252" s="178"/>
      <c r="B252" s="59" t="s">
        <v>1971</v>
      </c>
      <c r="C252" s="57"/>
      <c r="D252" s="58"/>
    </row>
    <row r="253" spans="1:4" ht="15.75" customHeight="1" x14ac:dyDescent="0.2">
      <c r="A253" s="531" t="s">
        <v>1984</v>
      </c>
      <c r="B253" s="532"/>
      <c r="C253" s="532"/>
      <c r="D253" s="533"/>
    </row>
    <row r="254" spans="1:4" ht="15.75" customHeight="1" x14ac:dyDescent="0.2">
      <c r="A254" s="534"/>
      <c r="B254" s="535"/>
      <c r="C254" s="535"/>
      <c r="D254" s="536"/>
    </row>
    <row r="255" spans="1:4" ht="18" customHeight="1" x14ac:dyDescent="0.2">
      <c r="A255" s="178" t="s">
        <v>1985</v>
      </c>
      <c r="B255" s="59" t="s">
        <v>1946</v>
      </c>
      <c r="C255" s="57" t="s">
        <v>573</v>
      </c>
      <c r="D255" s="58">
        <v>2450</v>
      </c>
    </row>
    <row r="256" spans="1:4" ht="18" customHeight="1" x14ac:dyDescent="0.2">
      <c r="A256" s="178" t="s">
        <v>1986</v>
      </c>
      <c r="B256" s="59" t="s">
        <v>1948</v>
      </c>
      <c r="C256" s="57" t="s">
        <v>14</v>
      </c>
      <c r="D256" s="58">
        <v>750</v>
      </c>
    </row>
    <row r="257" spans="1:4" ht="15" customHeight="1" x14ac:dyDescent="0.2">
      <c r="A257" s="178" t="s">
        <v>1987</v>
      </c>
      <c r="B257" s="59" t="s">
        <v>1950</v>
      </c>
      <c r="C257" s="57" t="s">
        <v>14</v>
      </c>
      <c r="D257" s="58">
        <v>750</v>
      </c>
    </row>
    <row r="258" spans="1:4" ht="15.6" customHeight="1" x14ac:dyDescent="0.2">
      <c r="A258" s="178"/>
      <c r="B258" s="59" t="s">
        <v>1951</v>
      </c>
      <c r="C258" s="57"/>
      <c r="D258" s="58"/>
    </row>
    <row r="259" spans="1:4" ht="15" customHeight="1" x14ac:dyDescent="0.2">
      <c r="A259" s="178" t="s">
        <v>1988</v>
      </c>
      <c r="B259" s="59" t="s">
        <v>1953</v>
      </c>
      <c r="C259" s="57" t="s">
        <v>14</v>
      </c>
      <c r="D259" s="58">
        <v>750</v>
      </c>
    </row>
    <row r="260" spans="1:4" ht="15.6" customHeight="1" x14ac:dyDescent="0.2">
      <c r="A260" s="178"/>
      <c r="B260" s="59" t="s">
        <v>1954</v>
      </c>
      <c r="C260" s="57"/>
      <c r="D260" s="58"/>
    </row>
    <row r="261" spans="1:4" ht="16.899999999999999" customHeight="1" x14ac:dyDescent="0.2">
      <c r="A261" s="178" t="s">
        <v>1989</v>
      </c>
      <c r="B261" s="59" t="s">
        <v>1956</v>
      </c>
      <c r="C261" s="57" t="s">
        <v>14</v>
      </c>
      <c r="D261" s="58">
        <v>370</v>
      </c>
    </row>
    <row r="262" spans="1:4" ht="15.6" customHeight="1" x14ac:dyDescent="0.2">
      <c r="A262" s="178" t="s">
        <v>1990</v>
      </c>
      <c r="B262" s="59" t="s">
        <v>1958</v>
      </c>
      <c r="C262" s="57" t="s">
        <v>14</v>
      </c>
      <c r="D262" s="58">
        <v>370</v>
      </c>
    </row>
    <row r="263" spans="1:4" ht="15.6" customHeight="1" x14ac:dyDescent="0.2">
      <c r="A263" s="178"/>
      <c r="B263" s="59" t="s">
        <v>1959</v>
      </c>
      <c r="C263" s="57"/>
      <c r="D263" s="58"/>
    </row>
    <row r="264" spans="1:4" ht="15.6" customHeight="1" x14ac:dyDescent="0.2">
      <c r="A264" s="178" t="s">
        <v>1991</v>
      </c>
      <c r="B264" s="59" t="s">
        <v>1961</v>
      </c>
      <c r="C264" s="57" t="s">
        <v>14</v>
      </c>
      <c r="D264" s="58">
        <v>750</v>
      </c>
    </row>
    <row r="265" spans="1:4" ht="18.600000000000001" customHeight="1" x14ac:dyDescent="0.2">
      <c r="A265" s="178" t="s">
        <v>1992</v>
      </c>
      <c r="B265" s="59" t="s">
        <v>1993</v>
      </c>
      <c r="C265" s="57" t="s">
        <v>14</v>
      </c>
      <c r="D265" s="58">
        <v>4730</v>
      </c>
    </row>
    <row r="266" spans="1:4" ht="18.600000000000001" customHeight="1" x14ac:dyDescent="0.2">
      <c r="A266" s="178" t="s">
        <v>1994</v>
      </c>
      <c r="B266" s="59" t="s">
        <v>1995</v>
      </c>
      <c r="C266" s="57" t="s">
        <v>14</v>
      </c>
      <c r="D266" s="58">
        <v>1760</v>
      </c>
    </row>
    <row r="267" spans="1:4" ht="28.5" customHeight="1" x14ac:dyDescent="0.2">
      <c r="A267" s="178" t="s">
        <v>1996</v>
      </c>
      <c r="B267" s="152" t="s">
        <v>1997</v>
      </c>
      <c r="C267" s="57" t="s">
        <v>14</v>
      </c>
      <c r="D267" s="58">
        <v>2170</v>
      </c>
    </row>
    <row r="268" spans="1:4" ht="15" customHeight="1" x14ac:dyDescent="0.2">
      <c r="A268" s="178" t="s">
        <v>1998</v>
      </c>
      <c r="B268" s="59" t="s">
        <v>1983</v>
      </c>
      <c r="C268" s="57" t="s">
        <v>14</v>
      </c>
      <c r="D268" s="58">
        <v>3500</v>
      </c>
    </row>
    <row r="269" spans="1:4" x14ac:dyDescent="0.2">
      <c r="A269" s="49"/>
      <c r="B269" s="4"/>
      <c r="C269" s="29"/>
    </row>
    <row r="270" spans="1:4" customFormat="1" ht="21" customHeight="1" x14ac:dyDescent="0.2">
      <c r="A270" t="s">
        <v>2151</v>
      </c>
      <c r="B270" s="196" t="s">
        <v>2152</v>
      </c>
      <c r="C270" s="52" t="s">
        <v>2153</v>
      </c>
    </row>
    <row r="271" spans="1:4" s="24" customFormat="1" ht="3" customHeight="1" x14ac:dyDescent="0.2">
      <c r="D271" s="37"/>
    </row>
    <row r="272" spans="1:4" s="24" customFormat="1" ht="17.25" customHeight="1" x14ac:dyDescent="0.2">
      <c r="D272" s="37"/>
    </row>
  </sheetData>
  <mergeCells count="12">
    <mergeCell ref="A6:C6"/>
    <mergeCell ref="A12:D12"/>
    <mergeCell ref="A8:A11"/>
    <mergeCell ref="B8:B11"/>
    <mergeCell ref="C8:C11"/>
    <mergeCell ref="D8:D11"/>
    <mergeCell ref="A253:D254"/>
    <mergeCell ref="A215:D216"/>
    <mergeCell ref="A217:B217"/>
    <mergeCell ref="A235:B235"/>
    <mergeCell ref="A33:C33"/>
    <mergeCell ref="A132:C132"/>
  </mergeCells>
  <printOptions horizontalCentered="1"/>
  <pageMargins left="0.6692913385826772" right="0.27559055118110237" top="0.39370078740157483" bottom="0.43307086614173229" header="0.15748031496062992" footer="0.23622047244094491"/>
  <pageSetup paperSize="9" scale="90" fitToHeight="4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7"/>
  <sheetViews>
    <sheetView topLeftCell="A3" workbookViewId="0">
      <selection activeCell="A17" sqref="A17:A46"/>
    </sheetView>
  </sheetViews>
  <sheetFormatPr defaultRowHeight="12.75" x14ac:dyDescent="0.2"/>
  <cols>
    <col min="1" max="1" width="8.42578125" customWidth="1"/>
    <col min="2" max="2" width="50" customWidth="1"/>
    <col min="3" max="3" width="10.5703125" customWidth="1"/>
    <col min="4" max="4" width="11.85546875" customWidth="1"/>
    <col min="5" max="6" width="8.28515625" hidden="1" customWidth="1"/>
    <col min="7" max="7" width="9" hidden="1" customWidth="1"/>
    <col min="8" max="8" width="8.28515625" hidden="1" customWidth="1"/>
    <col min="9" max="9" width="9.28515625" hidden="1" customWidth="1"/>
    <col min="10" max="10" width="11.5703125" customWidth="1"/>
    <col min="257" max="257" width="8.42578125" customWidth="1"/>
    <col min="258" max="258" width="73.5703125" customWidth="1"/>
    <col min="259" max="259" width="11.5703125" customWidth="1"/>
    <col min="260" max="260" width="13.85546875" customWidth="1"/>
    <col min="261" max="265" width="0" hidden="1" customWidth="1"/>
    <col min="266" max="266" width="19.42578125" customWidth="1"/>
    <col min="513" max="513" width="8.42578125" customWidth="1"/>
    <col min="514" max="514" width="73.5703125" customWidth="1"/>
    <col min="515" max="515" width="11.5703125" customWidth="1"/>
    <col min="516" max="516" width="13.85546875" customWidth="1"/>
    <col min="517" max="521" width="0" hidden="1" customWidth="1"/>
    <col min="522" max="522" width="19.42578125" customWidth="1"/>
    <col min="769" max="769" width="8.42578125" customWidth="1"/>
    <col min="770" max="770" width="73.5703125" customWidth="1"/>
    <col min="771" max="771" width="11.5703125" customWidth="1"/>
    <col min="772" max="772" width="13.85546875" customWidth="1"/>
    <col min="773" max="777" width="0" hidden="1" customWidth="1"/>
    <col min="778" max="778" width="19.42578125" customWidth="1"/>
    <col min="1025" max="1025" width="8.42578125" customWidth="1"/>
    <col min="1026" max="1026" width="73.5703125" customWidth="1"/>
    <col min="1027" max="1027" width="11.5703125" customWidth="1"/>
    <col min="1028" max="1028" width="13.85546875" customWidth="1"/>
    <col min="1029" max="1033" width="0" hidden="1" customWidth="1"/>
    <col min="1034" max="1034" width="19.42578125" customWidth="1"/>
    <col min="1281" max="1281" width="8.42578125" customWidth="1"/>
    <col min="1282" max="1282" width="73.5703125" customWidth="1"/>
    <col min="1283" max="1283" width="11.5703125" customWidth="1"/>
    <col min="1284" max="1284" width="13.85546875" customWidth="1"/>
    <col min="1285" max="1289" width="0" hidden="1" customWidth="1"/>
    <col min="1290" max="1290" width="19.42578125" customWidth="1"/>
    <col min="1537" max="1537" width="8.42578125" customWidth="1"/>
    <col min="1538" max="1538" width="73.5703125" customWidth="1"/>
    <col min="1539" max="1539" width="11.5703125" customWidth="1"/>
    <col min="1540" max="1540" width="13.85546875" customWidth="1"/>
    <col min="1541" max="1545" width="0" hidden="1" customWidth="1"/>
    <col min="1546" max="1546" width="19.42578125" customWidth="1"/>
    <col min="1793" max="1793" width="8.42578125" customWidth="1"/>
    <col min="1794" max="1794" width="73.5703125" customWidth="1"/>
    <col min="1795" max="1795" width="11.5703125" customWidth="1"/>
    <col min="1796" max="1796" width="13.85546875" customWidth="1"/>
    <col min="1797" max="1801" width="0" hidden="1" customWidth="1"/>
    <col min="1802" max="1802" width="19.42578125" customWidth="1"/>
    <col min="2049" max="2049" width="8.42578125" customWidth="1"/>
    <col min="2050" max="2050" width="73.5703125" customWidth="1"/>
    <col min="2051" max="2051" width="11.5703125" customWidth="1"/>
    <col min="2052" max="2052" width="13.85546875" customWidth="1"/>
    <col min="2053" max="2057" width="0" hidden="1" customWidth="1"/>
    <col min="2058" max="2058" width="19.42578125" customWidth="1"/>
    <col min="2305" max="2305" width="8.42578125" customWidth="1"/>
    <col min="2306" max="2306" width="73.5703125" customWidth="1"/>
    <col min="2307" max="2307" width="11.5703125" customWidth="1"/>
    <col min="2308" max="2308" width="13.85546875" customWidth="1"/>
    <col min="2309" max="2313" width="0" hidden="1" customWidth="1"/>
    <col min="2314" max="2314" width="19.42578125" customWidth="1"/>
    <col min="2561" max="2561" width="8.42578125" customWidth="1"/>
    <col min="2562" max="2562" width="73.5703125" customWidth="1"/>
    <col min="2563" max="2563" width="11.5703125" customWidth="1"/>
    <col min="2564" max="2564" width="13.85546875" customWidth="1"/>
    <col min="2565" max="2569" width="0" hidden="1" customWidth="1"/>
    <col min="2570" max="2570" width="19.42578125" customWidth="1"/>
    <col min="2817" max="2817" width="8.42578125" customWidth="1"/>
    <col min="2818" max="2818" width="73.5703125" customWidth="1"/>
    <col min="2819" max="2819" width="11.5703125" customWidth="1"/>
    <col min="2820" max="2820" width="13.85546875" customWidth="1"/>
    <col min="2821" max="2825" width="0" hidden="1" customWidth="1"/>
    <col min="2826" max="2826" width="19.42578125" customWidth="1"/>
    <col min="3073" max="3073" width="8.42578125" customWidth="1"/>
    <col min="3074" max="3074" width="73.5703125" customWidth="1"/>
    <col min="3075" max="3075" width="11.5703125" customWidth="1"/>
    <col min="3076" max="3076" width="13.85546875" customWidth="1"/>
    <col min="3077" max="3081" width="0" hidden="1" customWidth="1"/>
    <col min="3082" max="3082" width="19.42578125" customWidth="1"/>
    <col min="3329" max="3329" width="8.42578125" customWidth="1"/>
    <col min="3330" max="3330" width="73.5703125" customWidth="1"/>
    <col min="3331" max="3331" width="11.5703125" customWidth="1"/>
    <col min="3332" max="3332" width="13.85546875" customWidth="1"/>
    <col min="3333" max="3337" width="0" hidden="1" customWidth="1"/>
    <col min="3338" max="3338" width="19.42578125" customWidth="1"/>
    <col min="3585" max="3585" width="8.42578125" customWidth="1"/>
    <col min="3586" max="3586" width="73.5703125" customWidth="1"/>
    <col min="3587" max="3587" width="11.5703125" customWidth="1"/>
    <col min="3588" max="3588" width="13.85546875" customWidth="1"/>
    <col min="3589" max="3593" width="0" hidden="1" customWidth="1"/>
    <col min="3594" max="3594" width="19.42578125" customWidth="1"/>
    <col min="3841" max="3841" width="8.42578125" customWidth="1"/>
    <col min="3842" max="3842" width="73.5703125" customWidth="1"/>
    <col min="3843" max="3843" width="11.5703125" customWidth="1"/>
    <col min="3844" max="3844" width="13.85546875" customWidth="1"/>
    <col min="3845" max="3849" width="0" hidden="1" customWidth="1"/>
    <col min="3850" max="3850" width="19.42578125" customWidth="1"/>
    <col min="4097" max="4097" width="8.42578125" customWidth="1"/>
    <col min="4098" max="4098" width="73.5703125" customWidth="1"/>
    <col min="4099" max="4099" width="11.5703125" customWidth="1"/>
    <col min="4100" max="4100" width="13.85546875" customWidth="1"/>
    <col min="4101" max="4105" width="0" hidden="1" customWidth="1"/>
    <col min="4106" max="4106" width="19.42578125" customWidth="1"/>
    <col min="4353" max="4353" width="8.42578125" customWidth="1"/>
    <col min="4354" max="4354" width="73.5703125" customWidth="1"/>
    <col min="4355" max="4355" width="11.5703125" customWidth="1"/>
    <col min="4356" max="4356" width="13.85546875" customWidth="1"/>
    <col min="4357" max="4361" width="0" hidden="1" customWidth="1"/>
    <col min="4362" max="4362" width="19.42578125" customWidth="1"/>
    <col min="4609" max="4609" width="8.42578125" customWidth="1"/>
    <col min="4610" max="4610" width="73.5703125" customWidth="1"/>
    <col min="4611" max="4611" width="11.5703125" customWidth="1"/>
    <col min="4612" max="4612" width="13.85546875" customWidth="1"/>
    <col min="4613" max="4617" width="0" hidden="1" customWidth="1"/>
    <col min="4618" max="4618" width="19.42578125" customWidth="1"/>
    <col min="4865" max="4865" width="8.42578125" customWidth="1"/>
    <col min="4866" max="4866" width="73.5703125" customWidth="1"/>
    <col min="4867" max="4867" width="11.5703125" customWidth="1"/>
    <col min="4868" max="4868" width="13.85546875" customWidth="1"/>
    <col min="4869" max="4873" width="0" hidden="1" customWidth="1"/>
    <col min="4874" max="4874" width="19.42578125" customWidth="1"/>
    <col min="5121" max="5121" width="8.42578125" customWidth="1"/>
    <col min="5122" max="5122" width="73.5703125" customWidth="1"/>
    <col min="5123" max="5123" width="11.5703125" customWidth="1"/>
    <col min="5124" max="5124" width="13.85546875" customWidth="1"/>
    <col min="5125" max="5129" width="0" hidden="1" customWidth="1"/>
    <col min="5130" max="5130" width="19.42578125" customWidth="1"/>
    <col min="5377" max="5377" width="8.42578125" customWidth="1"/>
    <col min="5378" max="5378" width="73.5703125" customWidth="1"/>
    <col min="5379" max="5379" width="11.5703125" customWidth="1"/>
    <col min="5380" max="5380" width="13.85546875" customWidth="1"/>
    <col min="5381" max="5385" width="0" hidden="1" customWidth="1"/>
    <col min="5386" max="5386" width="19.42578125" customWidth="1"/>
    <col min="5633" max="5633" width="8.42578125" customWidth="1"/>
    <col min="5634" max="5634" width="73.5703125" customWidth="1"/>
    <col min="5635" max="5635" width="11.5703125" customWidth="1"/>
    <col min="5636" max="5636" width="13.85546875" customWidth="1"/>
    <col min="5637" max="5641" width="0" hidden="1" customWidth="1"/>
    <col min="5642" max="5642" width="19.42578125" customWidth="1"/>
    <col min="5889" max="5889" width="8.42578125" customWidth="1"/>
    <col min="5890" max="5890" width="73.5703125" customWidth="1"/>
    <col min="5891" max="5891" width="11.5703125" customWidth="1"/>
    <col min="5892" max="5892" width="13.85546875" customWidth="1"/>
    <col min="5893" max="5897" width="0" hidden="1" customWidth="1"/>
    <col min="5898" max="5898" width="19.42578125" customWidth="1"/>
    <col min="6145" max="6145" width="8.42578125" customWidth="1"/>
    <col min="6146" max="6146" width="73.5703125" customWidth="1"/>
    <col min="6147" max="6147" width="11.5703125" customWidth="1"/>
    <col min="6148" max="6148" width="13.85546875" customWidth="1"/>
    <col min="6149" max="6153" width="0" hidden="1" customWidth="1"/>
    <col min="6154" max="6154" width="19.42578125" customWidth="1"/>
    <col min="6401" max="6401" width="8.42578125" customWidth="1"/>
    <col min="6402" max="6402" width="73.5703125" customWidth="1"/>
    <col min="6403" max="6403" width="11.5703125" customWidth="1"/>
    <col min="6404" max="6404" width="13.85546875" customWidth="1"/>
    <col min="6405" max="6409" width="0" hidden="1" customWidth="1"/>
    <col min="6410" max="6410" width="19.42578125" customWidth="1"/>
    <col min="6657" max="6657" width="8.42578125" customWidth="1"/>
    <col min="6658" max="6658" width="73.5703125" customWidth="1"/>
    <col min="6659" max="6659" width="11.5703125" customWidth="1"/>
    <col min="6660" max="6660" width="13.85546875" customWidth="1"/>
    <col min="6661" max="6665" width="0" hidden="1" customWidth="1"/>
    <col min="6666" max="6666" width="19.42578125" customWidth="1"/>
    <col min="6913" max="6913" width="8.42578125" customWidth="1"/>
    <col min="6914" max="6914" width="73.5703125" customWidth="1"/>
    <col min="6915" max="6915" width="11.5703125" customWidth="1"/>
    <col min="6916" max="6916" width="13.85546875" customWidth="1"/>
    <col min="6917" max="6921" width="0" hidden="1" customWidth="1"/>
    <col min="6922" max="6922" width="19.42578125" customWidth="1"/>
    <col min="7169" max="7169" width="8.42578125" customWidth="1"/>
    <col min="7170" max="7170" width="73.5703125" customWidth="1"/>
    <col min="7171" max="7171" width="11.5703125" customWidth="1"/>
    <col min="7172" max="7172" width="13.85546875" customWidth="1"/>
    <col min="7173" max="7177" width="0" hidden="1" customWidth="1"/>
    <col min="7178" max="7178" width="19.42578125" customWidth="1"/>
    <col min="7425" max="7425" width="8.42578125" customWidth="1"/>
    <col min="7426" max="7426" width="73.5703125" customWidth="1"/>
    <col min="7427" max="7427" width="11.5703125" customWidth="1"/>
    <col min="7428" max="7428" width="13.85546875" customWidth="1"/>
    <col min="7429" max="7433" width="0" hidden="1" customWidth="1"/>
    <col min="7434" max="7434" width="19.42578125" customWidth="1"/>
    <col min="7681" max="7681" width="8.42578125" customWidth="1"/>
    <col min="7682" max="7682" width="73.5703125" customWidth="1"/>
    <col min="7683" max="7683" width="11.5703125" customWidth="1"/>
    <col min="7684" max="7684" width="13.85546875" customWidth="1"/>
    <col min="7685" max="7689" width="0" hidden="1" customWidth="1"/>
    <col min="7690" max="7690" width="19.42578125" customWidth="1"/>
    <col min="7937" max="7937" width="8.42578125" customWidth="1"/>
    <col min="7938" max="7938" width="73.5703125" customWidth="1"/>
    <col min="7939" max="7939" width="11.5703125" customWidth="1"/>
    <col min="7940" max="7940" width="13.85546875" customWidth="1"/>
    <col min="7941" max="7945" width="0" hidden="1" customWidth="1"/>
    <col min="7946" max="7946" width="19.42578125" customWidth="1"/>
    <col min="8193" max="8193" width="8.42578125" customWidth="1"/>
    <col min="8194" max="8194" width="73.5703125" customWidth="1"/>
    <col min="8195" max="8195" width="11.5703125" customWidth="1"/>
    <col min="8196" max="8196" width="13.85546875" customWidth="1"/>
    <col min="8197" max="8201" width="0" hidden="1" customWidth="1"/>
    <col min="8202" max="8202" width="19.42578125" customWidth="1"/>
    <col min="8449" max="8449" width="8.42578125" customWidth="1"/>
    <col min="8450" max="8450" width="73.5703125" customWidth="1"/>
    <col min="8451" max="8451" width="11.5703125" customWidth="1"/>
    <col min="8452" max="8452" width="13.85546875" customWidth="1"/>
    <col min="8453" max="8457" width="0" hidden="1" customWidth="1"/>
    <col min="8458" max="8458" width="19.42578125" customWidth="1"/>
    <col min="8705" max="8705" width="8.42578125" customWidth="1"/>
    <col min="8706" max="8706" width="73.5703125" customWidth="1"/>
    <col min="8707" max="8707" width="11.5703125" customWidth="1"/>
    <col min="8708" max="8708" width="13.85546875" customWidth="1"/>
    <col min="8709" max="8713" width="0" hidden="1" customWidth="1"/>
    <col min="8714" max="8714" width="19.42578125" customWidth="1"/>
    <col min="8961" max="8961" width="8.42578125" customWidth="1"/>
    <col min="8962" max="8962" width="73.5703125" customWidth="1"/>
    <col min="8963" max="8963" width="11.5703125" customWidth="1"/>
    <col min="8964" max="8964" width="13.85546875" customWidth="1"/>
    <col min="8965" max="8969" width="0" hidden="1" customWidth="1"/>
    <col min="8970" max="8970" width="19.42578125" customWidth="1"/>
    <col min="9217" max="9217" width="8.42578125" customWidth="1"/>
    <col min="9218" max="9218" width="73.5703125" customWidth="1"/>
    <col min="9219" max="9219" width="11.5703125" customWidth="1"/>
    <col min="9220" max="9220" width="13.85546875" customWidth="1"/>
    <col min="9221" max="9225" width="0" hidden="1" customWidth="1"/>
    <col min="9226" max="9226" width="19.42578125" customWidth="1"/>
    <col min="9473" max="9473" width="8.42578125" customWidth="1"/>
    <col min="9474" max="9474" width="73.5703125" customWidth="1"/>
    <col min="9475" max="9475" width="11.5703125" customWidth="1"/>
    <col min="9476" max="9476" width="13.85546875" customWidth="1"/>
    <col min="9477" max="9481" width="0" hidden="1" customWidth="1"/>
    <col min="9482" max="9482" width="19.42578125" customWidth="1"/>
    <col min="9729" max="9729" width="8.42578125" customWidth="1"/>
    <col min="9730" max="9730" width="73.5703125" customWidth="1"/>
    <col min="9731" max="9731" width="11.5703125" customWidth="1"/>
    <col min="9732" max="9732" width="13.85546875" customWidth="1"/>
    <col min="9733" max="9737" width="0" hidden="1" customWidth="1"/>
    <col min="9738" max="9738" width="19.42578125" customWidth="1"/>
    <col min="9985" max="9985" width="8.42578125" customWidth="1"/>
    <col min="9986" max="9986" width="73.5703125" customWidth="1"/>
    <col min="9987" max="9987" width="11.5703125" customWidth="1"/>
    <col min="9988" max="9988" width="13.85546875" customWidth="1"/>
    <col min="9989" max="9993" width="0" hidden="1" customWidth="1"/>
    <col min="9994" max="9994" width="19.42578125" customWidth="1"/>
    <col min="10241" max="10241" width="8.42578125" customWidth="1"/>
    <col min="10242" max="10242" width="73.5703125" customWidth="1"/>
    <col min="10243" max="10243" width="11.5703125" customWidth="1"/>
    <col min="10244" max="10244" width="13.85546875" customWidth="1"/>
    <col min="10245" max="10249" width="0" hidden="1" customWidth="1"/>
    <col min="10250" max="10250" width="19.42578125" customWidth="1"/>
    <col min="10497" max="10497" width="8.42578125" customWidth="1"/>
    <col min="10498" max="10498" width="73.5703125" customWidth="1"/>
    <col min="10499" max="10499" width="11.5703125" customWidth="1"/>
    <col min="10500" max="10500" width="13.85546875" customWidth="1"/>
    <col min="10501" max="10505" width="0" hidden="1" customWidth="1"/>
    <col min="10506" max="10506" width="19.42578125" customWidth="1"/>
    <col min="10753" max="10753" width="8.42578125" customWidth="1"/>
    <col min="10754" max="10754" width="73.5703125" customWidth="1"/>
    <col min="10755" max="10755" width="11.5703125" customWidth="1"/>
    <col min="10756" max="10756" width="13.85546875" customWidth="1"/>
    <col min="10757" max="10761" width="0" hidden="1" customWidth="1"/>
    <col min="10762" max="10762" width="19.42578125" customWidth="1"/>
    <col min="11009" max="11009" width="8.42578125" customWidth="1"/>
    <col min="11010" max="11010" width="73.5703125" customWidth="1"/>
    <col min="11011" max="11011" width="11.5703125" customWidth="1"/>
    <col min="11012" max="11012" width="13.85546875" customWidth="1"/>
    <col min="11013" max="11017" width="0" hidden="1" customWidth="1"/>
    <col min="11018" max="11018" width="19.42578125" customWidth="1"/>
    <col min="11265" max="11265" width="8.42578125" customWidth="1"/>
    <col min="11266" max="11266" width="73.5703125" customWidth="1"/>
    <col min="11267" max="11267" width="11.5703125" customWidth="1"/>
    <col min="11268" max="11268" width="13.85546875" customWidth="1"/>
    <col min="11269" max="11273" width="0" hidden="1" customWidth="1"/>
    <col min="11274" max="11274" width="19.42578125" customWidth="1"/>
    <col min="11521" max="11521" width="8.42578125" customWidth="1"/>
    <col min="11522" max="11522" width="73.5703125" customWidth="1"/>
    <col min="11523" max="11523" width="11.5703125" customWidth="1"/>
    <col min="11524" max="11524" width="13.85546875" customWidth="1"/>
    <col min="11525" max="11529" width="0" hidden="1" customWidth="1"/>
    <col min="11530" max="11530" width="19.42578125" customWidth="1"/>
    <col min="11777" max="11777" width="8.42578125" customWidth="1"/>
    <col min="11778" max="11778" width="73.5703125" customWidth="1"/>
    <col min="11779" max="11779" width="11.5703125" customWidth="1"/>
    <col min="11780" max="11780" width="13.85546875" customWidth="1"/>
    <col min="11781" max="11785" width="0" hidden="1" customWidth="1"/>
    <col min="11786" max="11786" width="19.42578125" customWidth="1"/>
    <col min="12033" max="12033" width="8.42578125" customWidth="1"/>
    <col min="12034" max="12034" width="73.5703125" customWidth="1"/>
    <col min="12035" max="12035" width="11.5703125" customWidth="1"/>
    <col min="12036" max="12036" width="13.85546875" customWidth="1"/>
    <col min="12037" max="12041" width="0" hidden="1" customWidth="1"/>
    <col min="12042" max="12042" width="19.42578125" customWidth="1"/>
    <col min="12289" max="12289" width="8.42578125" customWidth="1"/>
    <col min="12290" max="12290" width="73.5703125" customWidth="1"/>
    <col min="12291" max="12291" width="11.5703125" customWidth="1"/>
    <col min="12292" max="12292" width="13.85546875" customWidth="1"/>
    <col min="12293" max="12297" width="0" hidden="1" customWidth="1"/>
    <col min="12298" max="12298" width="19.42578125" customWidth="1"/>
    <col min="12545" max="12545" width="8.42578125" customWidth="1"/>
    <col min="12546" max="12546" width="73.5703125" customWidth="1"/>
    <col min="12547" max="12547" width="11.5703125" customWidth="1"/>
    <col min="12548" max="12548" width="13.85546875" customWidth="1"/>
    <col min="12549" max="12553" width="0" hidden="1" customWidth="1"/>
    <col min="12554" max="12554" width="19.42578125" customWidth="1"/>
    <col min="12801" max="12801" width="8.42578125" customWidth="1"/>
    <col min="12802" max="12802" width="73.5703125" customWidth="1"/>
    <col min="12803" max="12803" width="11.5703125" customWidth="1"/>
    <col min="12804" max="12804" width="13.85546875" customWidth="1"/>
    <col min="12805" max="12809" width="0" hidden="1" customWidth="1"/>
    <col min="12810" max="12810" width="19.42578125" customWidth="1"/>
    <col min="13057" max="13057" width="8.42578125" customWidth="1"/>
    <col min="13058" max="13058" width="73.5703125" customWidth="1"/>
    <col min="13059" max="13059" width="11.5703125" customWidth="1"/>
    <col min="13060" max="13060" width="13.85546875" customWidth="1"/>
    <col min="13061" max="13065" width="0" hidden="1" customWidth="1"/>
    <col min="13066" max="13066" width="19.42578125" customWidth="1"/>
    <col min="13313" max="13313" width="8.42578125" customWidth="1"/>
    <col min="13314" max="13314" width="73.5703125" customWidth="1"/>
    <col min="13315" max="13315" width="11.5703125" customWidth="1"/>
    <col min="13316" max="13316" width="13.85546875" customWidth="1"/>
    <col min="13317" max="13321" width="0" hidden="1" customWidth="1"/>
    <col min="13322" max="13322" width="19.42578125" customWidth="1"/>
    <col min="13569" max="13569" width="8.42578125" customWidth="1"/>
    <col min="13570" max="13570" width="73.5703125" customWidth="1"/>
    <col min="13571" max="13571" width="11.5703125" customWidth="1"/>
    <col min="13572" max="13572" width="13.85546875" customWidth="1"/>
    <col min="13573" max="13577" width="0" hidden="1" customWidth="1"/>
    <col min="13578" max="13578" width="19.42578125" customWidth="1"/>
    <col min="13825" max="13825" width="8.42578125" customWidth="1"/>
    <col min="13826" max="13826" width="73.5703125" customWidth="1"/>
    <col min="13827" max="13827" width="11.5703125" customWidth="1"/>
    <col min="13828" max="13828" width="13.85546875" customWidth="1"/>
    <col min="13829" max="13833" width="0" hidden="1" customWidth="1"/>
    <col min="13834" max="13834" width="19.42578125" customWidth="1"/>
    <col min="14081" max="14081" width="8.42578125" customWidth="1"/>
    <col min="14082" max="14082" width="73.5703125" customWidth="1"/>
    <col min="14083" max="14083" width="11.5703125" customWidth="1"/>
    <col min="14084" max="14084" width="13.85546875" customWidth="1"/>
    <col min="14085" max="14089" width="0" hidden="1" customWidth="1"/>
    <col min="14090" max="14090" width="19.42578125" customWidth="1"/>
    <col min="14337" max="14337" width="8.42578125" customWidth="1"/>
    <col min="14338" max="14338" width="73.5703125" customWidth="1"/>
    <col min="14339" max="14339" width="11.5703125" customWidth="1"/>
    <col min="14340" max="14340" width="13.85546875" customWidth="1"/>
    <col min="14341" max="14345" width="0" hidden="1" customWidth="1"/>
    <col min="14346" max="14346" width="19.42578125" customWidth="1"/>
    <col min="14593" max="14593" width="8.42578125" customWidth="1"/>
    <col min="14594" max="14594" width="73.5703125" customWidth="1"/>
    <col min="14595" max="14595" width="11.5703125" customWidth="1"/>
    <col min="14596" max="14596" width="13.85546875" customWidth="1"/>
    <col min="14597" max="14601" width="0" hidden="1" customWidth="1"/>
    <col min="14602" max="14602" width="19.42578125" customWidth="1"/>
    <col min="14849" max="14849" width="8.42578125" customWidth="1"/>
    <col min="14850" max="14850" width="73.5703125" customWidth="1"/>
    <col min="14851" max="14851" width="11.5703125" customWidth="1"/>
    <col min="14852" max="14852" width="13.85546875" customWidth="1"/>
    <col min="14853" max="14857" width="0" hidden="1" customWidth="1"/>
    <col min="14858" max="14858" width="19.42578125" customWidth="1"/>
    <col min="15105" max="15105" width="8.42578125" customWidth="1"/>
    <col min="15106" max="15106" width="73.5703125" customWidth="1"/>
    <col min="15107" max="15107" width="11.5703125" customWidth="1"/>
    <col min="15108" max="15108" width="13.85546875" customWidth="1"/>
    <col min="15109" max="15113" width="0" hidden="1" customWidth="1"/>
    <col min="15114" max="15114" width="19.42578125" customWidth="1"/>
    <col min="15361" max="15361" width="8.42578125" customWidth="1"/>
    <col min="15362" max="15362" width="73.5703125" customWidth="1"/>
    <col min="15363" max="15363" width="11.5703125" customWidth="1"/>
    <col min="15364" max="15364" width="13.85546875" customWidth="1"/>
    <col min="15365" max="15369" width="0" hidden="1" customWidth="1"/>
    <col min="15370" max="15370" width="19.42578125" customWidth="1"/>
    <col min="15617" max="15617" width="8.42578125" customWidth="1"/>
    <col min="15618" max="15618" width="73.5703125" customWidth="1"/>
    <col min="15619" max="15619" width="11.5703125" customWidth="1"/>
    <col min="15620" max="15620" width="13.85546875" customWidth="1"/>
    <col min="15621" max="15625" width="0" hidden="1" customWidth="1"/>
    <col min="15626" max="15626" width="19.42578125" customWidth="1"/>
    <col min="15873" max="15873" width="8.42578125" customWidth="1"/>
    <col min="15874" max="15874" width="73.5703125" customWidth="1"/>
    <col min="15875" max="15875" width="11.5703125" customWidth="1"/>
    <col min="15876" max="15876" width="13.85546875" customWidth="1"/>
    <col min="15877" max="15881" width="0" hidden="1" customWidth="1"/>
    <col min="15882" max="15882" width="19.42578125" customWidth="1"/>
    <col min="16129" max="16129" width="8.42578125" customWidth="1"/>
    <col min="16130" max="16130" width="73.5703125" customWidth="1"/>
    <col min="16131" max="16131" width="11.5703125" customWidth="1"/>
    <col min="16132" max="16132" width="13.85546875" customWidth="1"/>
    <col min="16133" max="16137" width="0" hidden="1" customWidth="1"/>
    <col min="16138" max="16138" width="19.42578125" customWidth="1"/>
  </cols>
  <sheetData>
    <row r="1" spans="1:11" ht="15.75" x14ac:dyDescent="0.25">
      <c r="C1" s="212"/>
      <c r="D1" s="213"/>
      <c r="E1" s="213"/>
      <c r="F1" s="213"/>
      <c r="G1" s="213"/>
      <c r="H1" s="213"/>
      <c r="I1" s="213"/>
      <c r="J1" s="153" t="s">
        <v>0</v>
      </c>
    </row>
    <row r="2" spans="1:11" ht="15.75" x14ac:dyDescent="0.25">
      <c r="C2" s="214"/>
      <c r="D2" s="213"/>
      <c r="E2" s="213"/>
      <c r="F2" s="213"/>
      <c r="G2" s="213"/>
      <c r="H2" s="213"/>
      <c r="I2" s="213"/>
      <c r="J2" s="154" t="s">
        <v>2154</v>
      </c>
    </row>
    <row r="3" spans="1:11" ht="15.75" x14ac:dyDescent="0.25">
      <c r="C3" s="214"/>
      <c r="D3" s="213"/>
      <c r="E3" s="213"/>
      <c r="F3" s="213"/>
      <c r="G3" s="213"/>
      <c r="H3" s="213"/>
      <c r="I3" s="213"/>
      <c r="J3" s="154" t="s">
        <v>2156</v>
      </c>
    </row>
    <row r="4" spans="1:11" ht="15.75" x14ac:dyDescent="0.25">
      <c r="C4" s="214"/>
      <c r="D4" s="213"/>
      <c r="E4" s="213"/>
      <c r="F4" s="213"/>
      <c r="G4" s="213"/>
      <c r="H4" s="213"/>
      <c r="I4" s="213"/>
      <c r="J4" s="154" t="s">
        <v>2157</v>
      </c>
    </row>
    <row r="5" spans="1:11" ht="13.5" customHeight="1" x14ac:dyDescent="0.25">
      <c r="C5" s="215"/>
    </row>
    <row r="6" spans="1:11" s="225" customFormat="1" x14ac:dyDescent="0.2">
      <c r="A6" s="542" t="s">
        <v>2309</v>
      </c>
      <c r="B6" s="542"/>
      <c r="C6" s="542"/>
      <c r="D6" s="542"/>
      <c r="E6" s="542"/>
      <c r="F6" s="542"/>
      <c r="G6" s="542"/>
      <c r="H6" s="542"/>
      <c r="I6" s="542"/>
      <c r="J6" s="542"/>
      <c r="K6" s="320"/>
    </row>
    <row r="7" spans="1:11" s="225" customFormat="1" x14ac:dyDescent="0.2">
      <c r="A7" s="542" t="s">
        <v>2310</v>
      </c>
      <c r="B7" s="542"/>
      <c r="C7" s="542"/>
      <c r="D7" s="542"/>
      <c r="E7" s="542"/>
      <c r="F7" s="542"/>
      <c r="G7" s="542"/>
      <c r="H7" s="542"/>
      <c r="I7" s="542"/>
      <c r="J7" s="542"/>
      <c r="K7" s="320"/>
    </row>
    <row r="8" spans="1:11" s="225" customFormat="1" x14ac:dyDescent="0.2">
      <c r="A8" s="542" t="s">
        <v>2311</v>
      </c>
      <c r="B8" s="542"/>
      <c r="C8" s="542"/>
      <c r="D8" s="542"/>
      <c r="E8" s="542"/>
      <c r="F8" s="542"/>
      <c r="G8" s="542"/>
      <c r="H8" s="542"/>
      <c r="I8" s="542"/>
      <c r="J8" s="542"/>
      <c r="K8" s="320"/>
    </row>
    <row r="9" spans="1:11" ht="16.5" customHeight="1" x14ac:dyDescent="0.2">
      <c r="A9" s="321"/>
      <c r="B9" s="322"/>
      <c r="C9" s="322"/>
      <c r="D9" s="322"/>
      <c r="E9" s="323"/>
      <c r="F9" s="323"/>
      <c r="G9" s="323"/>
      <c r="H9" s="322"/>
      <c r="I9" s="322"/>
      <c r="J9" s="322"/>
      <c r="K9" s="276"/>
    </row>
    <row r="10" spans="1:11" x14ac:dyDescent="0.2">
      <c r="A10" s="230" t="s">
        <v>2312</v>
      </c>
      <c r="B10" s="230"/>
      <c r="C10" s="230"/>
      <c r="D10" s="230"/>
      <c r="E10" s="231"/>
      <c r="F10" s="231"/>
      <c r="G10" s="231"/>
      <c r="H10" s="230"/>
      <c r="I10" s="230"/>
      <c r="J10" s="230"/>
    </row>
    <row r="11" spans="1:11" ht="14.25" customHeight="1" x14ac:dyDescent="0.2">
      <c r="A11" s="230"/>
      <c r="B11" s="230"/>
      <c r="C11" s="230"/>
      <c r="D11" s="230"/>
      <c r="E11" s="231"/>
      <c r="F11" s="231"/>
      <c r="G11" s="231"/>
      <c r="H11" s="230"/>
      <c r="I11" s="230"/>
      <c r="J11" s="230"/>
    </row>
    <row r="12" spans="1:11" ht="25.5" x14ac:dyDescent="0.2">
      <c r="A12" s="233" t="s">
        <v>3</v>
      </c>
      <c r="B12" s="234"/>
      <c r="C12" s="235" t="s">
        <v>4</v>
      </c>
      <c r="D12" s="236" t="s">
        <v>2160</v>
      </c>
      <c r="E12" s="237" t="s">
        <v>2161</v>
      </c>
      <c r="F12" s="239" t="s">
        <v>2161</v>
      </c>
      <c r="G12" s="324" t="s">
        <v>2162</v>
      </c>
      <c r="H12" s="237" t="s">
        <v>2163</v>
      </c>
      <c r="I12" s="407" t="s">
        <v>2164</v>
      </c>
      <c r="J12" s="408" t="s">
        <v>2165</v>
      </c>
    </row>
    <row r="13" spans="1:11" x14ac:dyDescent="0.2">
      <c r="A13" s="240" t="s">
        <v>6</v>
      </c>
      <c r="B13" s="241"/>
      <c r="C13" s="242" t="s">
        <v>7</v>
      </c>
      <c r="D13" s="243" t="s">
        <v>2166</v>
      </c>
      <c r="E13" s="244" t="s">
        <v>2167</v>
      </c>
      <c r="F13" s="246" t="s">
        <v>2167</v>
      </c>
      <c r="G13" s="257" t="s">
        <v>2168</v>
      </c>
      <c r="H13" s="244" t="s">
        <v>2169</v>
      </c>
      <c r="I13" s="246" t="s">
        <v>2170</v>
      </c>
      <c r="J13" s="246" t="s">
        <v>2171</v>
      </c>
    </row>
    <row r="14" spans="1:11" x14ac:dyDescent="0.2">
      <c r="A14" s="240"/>
      <c r="B14" s="241"/>
      <c r="C14" s="242"/>
      <c r="D14" s="243" t="s">
        <v>2172</v>
      </c>
      <c r="E14" s="244" t="s">
        <v>2173</v>
      </c>
      <c r="F14" s="246" t="s">
        <v>2173</v>
      </c>
      <c r="G14" s="257" t="s">
        <v>2174</v>
      </c>
      <c r="H14" s="244" t="s">
        <v>2175</v>
      </c>
      <c r="I14" s="246" t="s">
        <v>2173</v>
      </c>
      <c r="J14" s="246" t="s">
        <v>2176</v>
      </c>
    </row>
    <row r="15" spans="1:11" x14ac:dyDescent="0.2">
      <c r="A15" s="247"/>
      <c r="B15" s="248"/>
      <c r="C15" s="249"/>
      <c r="D15" s="250"/>
      <c r="E15" s="251"/>
      <c r="F15" s="254" t="s">
        <v>2313</v>
      </c>
      <c r="G15" s="290" t="s">
        <v>2178</v>
      </c>
      <c r="H15" s="253" t="s">
        <v>2173</v>
      </c>
      <c r="I15" s="254"/>
      <c r="J15" s="255" t="s">
        <v>8</v>
      </c>
    </row>
    <row r="16" spans="1:11" ht="9" customHeight="1" x14ac:dyDescent="0.2">
      <c r="A16" s="240"/>
      <c r="B16" s="234"/>
      <c r="C16" s="257"/>
      <c r="D16" s="267"/>
      <c r="E16" s="273"/>
      <c r="F16" s="278"/>
      <c r="G16" s="260"/>
      <c r="H16" s="257"/>
      <c r="I16" s="263"/>
      <c r="J16" s="257"/>
    </row>
    <row r="17" spans="1:10" s="48" customFormat="1" ht="57" customHeight="1" x14ac:dyDescent="0.2">
      <c r="A17" s="67" t="s">
        <v>2314</v>
      </c>
      <c r="B17" s="400" t="s">
        <v>2530</v>
      </c>
      <c r="C17" s="68" t="s">
        <v>40</v>
      </c>
      <c r="D17" s="325" t="s">
        <v>2181</v>
      </c>
      <c r="E17" s="326">
        <f>4980/165*1.4</f>
        <v>42.254545454545458</v>
      </c>
      <c r="F17" s="326">
        <f>E17*1.3*1.1</f>
        <v>60.424000000000014</v>
      </c>
      <c r="G17" s="313">
        <v>0.75</v>
      </c>
      <c r="H17" s="313">
        <f>F17*G17</f>
        <v>45.318000000000012</v>
      </c>
      <c r="I17" s="327" t="e">
        <f>H17*3.172+#REF!*3.172</f>
        <v>#REF!</v>
      </c>
      <c r="J17" s="313">
        <v>320</v>
      </c>
    </row>
    <row r="18" spans="1:10" ht="10.9" customHeight="1" x14ac:dyDescent="0.2">
      <c r="A18" s="67"/>
      <c r="B18" s="263"/>
      <c r="C18" s="257"/>
      <c r="D18" s="258"/>
      <c r="E18" s="259"/>
      <c r="F18" s="326">
        <f t="shared" ref="F18:F72" si="0">E18*1.3*1.1</f>
        <v>0</v>
      </c>
      <c r="G18" s="261"/>
      <c r="H18" s="313">
        <f t="shared" ref="H18:H72" si="1">F18*G18</f>
        <v>0</v>
      </c>
      <c r="I18" s="244"/>
      <c r="J18" s="246"/>
    </row>
    <row r="19" spans="1:10" ht="38.25" x14ac:dyDescent="0.2">
      <c r="A19" s="67" t="s">
        <v>2315</v>
      </c>
      <c r="B19" s="403" t="s">
        <v>2532</v>
      </c>
      <c r="C19" s="328" t="s">
        <v>14</v>
      </c>
      <c r="D19" s="243" t="s">
        <v>2181</v>
      </c>
      <c r="E19" s="218">
        <f>4980/165*1.4</f>
        <v>42.254545454545458</v>
      </c>
      <c r="F19" s="326">
        <f t="shared" si="0"/>
        <v>60.424000000000014</v>
      </c>
      <c r="G19" s="261">
        <v>0.54</v>
      </c>
      <c r="H19" s="313">
        <f t="shared" si="1"/>
        <v>32.628960000000006</v>
      </c>
      <c r="I19" s="244" t="e">
        <f>H19*3.172+#REF!*3.172</f>
        <v>#REF!</v>
      </c>
      <c r="J19" s="246">
        <v>460</v>
      </c>
    </row>
    <row r="20" spans="1:10" x14ac:dyDescent="0.2">
      <c r="A20" s="67"/>
      <c r="B20" s="401" t="s">
        <v>2316</v>
      </c>
      <c r="C20" s="257"/>
      <c r="D20" s="258"/>
      <c r="E20" s="259"/>
      <c r="F20" s="326">
        <f t="shared" si="0"/>
        <v>0</v>
      </c>
      <c r="G20" s="261"/>
      <c r="H20" s="313">
        <f t="shared" si="1"/>
        <v>0</v>
      </c>
      <c r="I20" s="244"/>
      <c r="J20" s="246"/>
    </row>
    <row r="21" spans="1:10" ht="0.75" customHeight="1" x14ac:dyDescent="0.2">
      <c r="A21" s="67"/>
      <c r="B21" s="401"/>
      <c r="C21" s="257"/>
      <c r="D21" s="258"/>
      <c r="E21" s="259"/>
      <c r="F21" s="326">
        <f t="shared" si="0"/>
        <v>0</v>
      </c>
      <c r="G21" s="261"/>
      <c r="H21" s="313">
        <f t="shared" si="1"/>
        <v>0</v>
      </c>
      <c r="I21" s="244"/>
      <c r="J21" s="246"/>
    </row>
    <row r="22" spans="1:10" ht="38.25" x14ac:dyDescent="0.2">
      <c r="A22" s="67" t="s">
        <v>2317</v>
      </c>
      <c r="B22" s="403" t="s">
        <v>2533</v>
      </c>
      <c r="C22" s="257" t="s">
        <v>14</v>
      </c>
      <c r="D22" s="243" t="s">
        <v>2181</v>
      </c>
      <c r="E22" s="218">
        <f>4980/165*1.4</f>
        <v>42.254545454545458</v>
      </c>
      <c r="F22" s="326">
        <f t="shared" si="0"/>
        <v>60.424000000000014</v>
      </c>
      <c r="G22" s="270">
        <v>1.83</v>
      </c>
      <c r="H22" s="313">
        <f t="shared" si="1"/>
        <v>110.57592000000002</v>
      </c>
      <c r="I22" s="244" t="e">
        <f>H22*3.172+#REF!*3.172</f>
        <v>#REF!</v>
      </c>
      <c r="J22" s="246">
        <v>1720</v>
      </c>
    </row>
    <row r="23" spans="1:10" x14ac:dyDescent="0.2">
      <c r="A23" s="67"/>
      <c r="B23" s="401" t="s">
        <v>2318</v>
      </c>
      <c r="C23" s="257"/>
      <c r="D23" s="258"/>
      <c r="E23" s="259"/>
      <c r="F23" s="326">
        <f t="shared" si="0"/>
        <v>0</v>
      </c>
      <c r="G23" s="261"/>
      <c r="H23" s="313">
        <f t="shared" si="1"/>
        <v>0</v>
      </c>
      <c r="I23" s="244"/>
      <c r="J23" s="246"/>
    </row>
    <row r="24" spans="1:10" ht="3" customHeight="1" x14ac:dyDescent="0.2">
      <c r="A24" s="67"/>
      <c r="B24" s="403"/>
      <c r="C24" s="257"/>
      <c r="D24" s="258"/>
      <c r="E24" s="259"/>
      <c r="F24" s="326">
        <f t="shared" si="0"/>
        <v>0</v>
      </c>
      <c r="G24" s="270"/>
      <c r="H24" s="313">
        <f t="shared" si="1"/>
        <v>0</v>
      </c>
      <c r="I24" s="244"/>
      <c r="J24" s="246"/>
    </row>
    <row r="25" spans="1:10" ht="38.25" x14ac:dyDescent="0.2">
      <c r="A25" s="67" t="s">
        <v>2319</v>
      </c>
      <c r="B25" s="403" t="s">
        <v>2534</v>
      </c>
      <c r="C25" s="257" t="s">
        <v>14</v>
      </c>
      <c r="D25" s="243" t="s">
        <v>2181</v>
      </c>
      <c r="E25" s="218">
        <f>4980/165*1.4</f>
        <v>42.254545454545458</v>
      </c>
      <c r="F25" s="326">
        <f t="shared" si="0"/>
        <v>60.424000000000014</v>
      </c>
      <c r="G25" s="261">
        <v>1.55</v>
      </c>
      <c r="H25" s="313">
        <f t="shared" si="1"/>
        <v>93.657200000000017</v>
      </c>
      <c r="I25" s="244" t="e">
        <f>H25*3.172+#REF!*3.172</f>
        <v>#REF!</v>
      </c>
      <c r="J25" s="246">
        <v>1350</v>
      </c>
    </row>
    <row r="26" spans="1:10" x14ac:dyDescent="0.2">
      <c r="A26" s="405"/>
      <c r="B26" s="401" t="s">
        <v>2320</v>
      </c>
      <c r="C26" s="257"/>
      <c r="D26" s="258"/>
      <c r="E26" s="259"/>
      <c r="F26" s="326">
        <f t="shared" si="0"/>
        <v>0</v>
      </c>
      <c r="G26" s="261"/>
      <c r="H26" s="313">
        <f t="shared" si="1"/>
        <v>0</v>
      </c>
      <c r="I26" s="244"/>
      <c r="J26" s="246"/>
    </row>
    <row r="27" spans="1:10" ht="3" customHeight="1" x14ac:dyDescent="0.2">
      <c r="A27" s="405"/>
      <c r="B27" s="401"/>
      <c r="C27" s="257"/>
      <c r="D27" s="258"/>
      <c r="E27" s="259"/>
      <c r="F27" s="326">
        <f t="shared" si="0"/>
        <v>0</v>
      </c>
      <c r="G27" s="261"/>
      <c r="H27" s="313">
        <f t="shared" si="1"/>
        <v>0</v>
      </c>
      <c r="I27" s="244"/>
      <c r="J27" s="246"/>
    </row>
    <row r="28" spans="1:10" ht="38.25" x14ac:dyDescent="0.2">
      <c r="A28" s="405" t="s">
        <v>2321</v>
      </c>
      <c r="B28" s="401" t="s">
        <v>2535</v>
      </c>
      <c r="C28" s="257" t="s">
        <v>573</v>
      </c>
      <c r="D28" s="243" t="s">
        <v>2181</v>
      </c>
      <c r="E28" s="218">
        <f>4980/165*1.4</f>
        <v>42.254545454545458</v>
      </c>
      <c r="F28" s="326">
        <f t="shared" si="0"/>
        <v>60.424000000000014</v>
      </c>
      <c r="G28" s="261">
        <v>4.3</v>
      </c>
      <c r="H28" s="313">
        <f t="shared" si="1"/>
        <v>259.82320000000004</v>
      </c>
      <c r="I28" s="244">
        <f>H28*3.172</f>
        <v>824.15919040000017</v>
      </c>
      <c r="J28" s="246">
        <v>1870</v>
      </c>
    </row>
    <row r="29" spans="1:10" ht="1.5" customHeight="1" x14ac:dyDescent="0.2">
      <c r="A29" s="405"/>
      <c r="B29" s="401"/>
      <c r="C29" s="257"/>
      <c r="D29" s="258"/>
      <c r="E29" s="259"/>
      <c r="F29" s="326">
        <f t="shared" si="0"/>
        <v>0</v>
      </c>
      <c r="G29" s="261"/>
      <c r="H29" s="313">
        <f t="shared" si="1"/>
        <v>0</v>
      </c>
      <c r="I29" s="244"/>
      <c r="J29" s="246"/>
    </row>
    <row r="30" spans="1:10" ht="38.25" x14ac:dyDescent="0.2">
      <c r="A30" s="405" t="s">
        <v>2322</v>
      </c>
      <c r="B30" s="401" t="s">
        <v>2536</v>
      </c>
      <c r="C30" s="257" t="s">
        <v>54</v>
      </c>
      <c r="D30" s="243" t="s">
        <v>2181</v>
      </c>
      <c r="E30" s="218">
        <f>4980/165*1.4</f>
        <v>42.254545454545458</v>
      </c>
      <c r="F30" s="326">
        <f t="shared" si="0"/>
        <v>60.424000000000014</v>
      </c>
      <c r="G30" s="261">
        <v>0.14000000000000001</v>
      </c>
      <c r="H30" s="313">
        <f t="shared" si="1"/>
        <v>8.459360000000002</v>
      </c>
      <c r="I30" s="244">
        <f>H30*3.172</f>
        <v>26.833089920000006</v>
      </c>
      <c r="J30" s="246">
        <v>60</v>
      </c>
    </row>
    <row r="31" spans="1:10" ht="25.5" x14ac:dyDescent="0.2">
      <c r="A31" s="405"/>
      <c r="B31" s="401" t="s">
        <v>2323</v>
      </c>
      <c r="C31" s="257"/>
      <c r="D31" s="258"/>
      <c r="E31" s="329"/>
      <c r="F31" s="326">
        <f t="shared" si="0"/>
        <v>0</v>
      </c>
      <c r="G31" s="330"/>
      <c r="H31" s="313">
        <f t="shared" si="1"/>
        <v>0</v>
      </c>
      <c r="I31" s="244"/>
      <c r="J31" s="246"/>
    </row>
    <row r="32" spans="1:10" ht="2.25" customHeight="1" x14ac:dyDescent="0.2">
      <c r="A32" s="405"/>
      <c r="B32" s="401"/>
      <c r="C32" s="257"/>
      <c r="D32" s="258"/>
      <c r="E32" s="329"/>
      <c r="F32" s="326">
        <f t="shared" si="0"/>
        <v>0</v>
      </c>
      <c r="G32" s="330"/>
      <c r="H32" s="313">
        <f t="shared" si="1"/>
        <v>0</v>
      </c>
      <c r="I32" s="244"/>
      <c r="J32" s="246"/>
    </row>
    <row r="33" spans="1:10" ht="51" x14ac:dyDescent="0.2">
      <c r="A33" s="405" t="s">
        <v>2324</v>
      </c>
      <c r="B33" s="403" t="s">
        <v>2537</v>
      </c>
      <c r="C33" s="257" t="s">
        <v>14</v>
      </c>
      <c r="D33" s="243" t="s">
        <v>2181</v>
      </c>
      <c r="E33" s="331">
        <f>4980/165*1.4</f>
        <v>42.254545454545458</v>
      </c>
      <c r="F33" s="326">
        <f t="shared" si="0"/>
        <v>60.424000000000014</v>
      </c>
      <c r="G33" s="332">
        <v>1.21</v>
      </c>
      <c r="H33" s="313">
        <f t="shared" si="1"/>
        <v>73.113040000000012</v>
      </c>
      <c r="I33" s="327" t="e">
        <f>H33*3.172+#REF!*3.172</f>
        <v>#REF!</v>
      </c>
      <c r="J33" s="313">
        <v>1140</v>
      </c>
    </row>
    <row r="34" spans="1:10" ht="25.5" x14ac:dyDescent="0.2">
      <c r="A34" s="405"/>
      <c r="B34" s="403" t="s">
        <v>2325</v>
      </c>
      <c r="C34" s="257"/>
      <c r="D34" s="258"/>
      <c r="E34" s="329"/>
      <c r="F34" s="326">
        <f t="shared" si="0"/>
        <v>0</v>
      </c>
      <c r="G34" s="333"/>
      <c r="H34" s="313">
        <f t="shared" si="1"/>
        <v>0</v>
      </c>
      <c r="I34" s="334"/>
      <c r="J34" s="335"/>
    </row>
    <row r="35" spans="1:10" ht="3.75" customHeight="1" x14ac:dyDescent="0.2">
      <c r="A35" s="405"/>
      <c r="B35" s="403"/>
      <c r="C35" s="257"/>
      <c r="D35" s="258"/>
      <c r="E35" s="329"/>
      <c r="F35" s="326">
        <f t="shared" si="0"/>
        <v>0</v>
      </c>
      <c r="G35" s="333"/>
      <c r="H35" s="313">
        <f t="shared" si="1"/>
        <v>0</v>
      </c>
      <c r="I35" s="334"/>
      <c r="J35" s="335"/>
    </row>
    <row r="36" spans="1:10" ht="12.75" customHeight="1" x14ac:dyDescent="0.2">
      <c r="A36" s="67" t="s">
        <v>2326</v>
      </c>
      <c r="B36" s="399" t="s">
        <v>91</v>
      </c>
      <c r="C36" s="257" t="s">
        <v>54</v>
      </c>
      <c r="D36" s="243" t="s">
        <v>2181</v>
      </c>
      <c r="E36" s="331">
        <f>4980/165*1.4</f>
        <v>42.254545454545458</v>
      </c>
      <c r="F36" s="326">
        <f t="shared" si="0"/>
        <v>60.424000000000014</v>
      </c>
      <c r="G36" s="332">
        <v>0.8</v>
      </c>
      <c r="H36" s="313">
        <f t="shared" si="1"/>
        <v>48.339200000000012</v>
      </c>
      <c r="I36" s="327">
        <f>H36*3.172+H37*3.172</f>
        <v>331.91131306666671</v>
      </c>
      <c r="J36" s="313">
        <v>750</v>
      </c>
    </row>
    <row r="37" spans="1:10" ht="25.5" x14ac:dyDescent="0.2">
      <c r="A37" s="67"/>
      <c r="B37" s="399" t="s">
        <v>2327</v>
      </c>
      <c r="C37" s="257"/>
      <c r="D37" s="243" t="s">
        <v>2244</v>
      </c>
      <c r="E37" s="331">
        <f>5800/165*1.4</f>
        <v>49.212121212121204</v>
      </c>
      <c r="F37" s="326">
        <f t="shared" si="0"/>
        <v>70.373333333333335</v>
      </c>
      <c r="G37" s="330">
        <v>0.8</v>
      </c>
      <c r="H37" s="313">
        <f t="shared" si="1"/>
        <v>56.298666666666669</v>
      </c>
      <c r="I37" s="244"/>
      <c r="J37" s="246"/>
    </row>
    <row r="38" spans="1:10" ht="3" customHeight="1" x14ac:dyDescent="0.2">
      <c r="A38" s="67"/>
      <c r="B38" s="399"/>
      <c r="C38" s="257"/>
      <c r="D38" s="258"/>
      <c r="E38" s="259"/>
      <c r="F38" s="326">
        <f t="shared" si="0"/>
        <v>0</v>
      </c>
      <c r="G38" s="269"/>
      <c r="H38" s="313">
        <f t="shared" si="1"/>
        <v>0</v>
      </c>
      <c r="I38" s="336"/>
      <c r="J38" s="337"/>
    </row>
    <row r="39" spans="1:10" ht="25.5" x14ac:dyDescent="0.2">
      <c r="A39" s="67" t="s">
        <v>2328</v>
      </c>
      <c r="B39" s="399" t="s">
        <v>2329</v>
      </c>
      <c r="C39" s="257" t="s">
        <v>40</v>
      </c>
      <c r="D39" s="243" t="s">
        <v>2181</v>
      </c>
      <c r="E39" s="218">
        <f>4980/165*1.4</f>
        <v>42.254545454545458</v>
      </c>
      <c r="F39" s="326">
        <f t="shared" si="0"/>
        <v>60.424000000000014</v>
      </c>
      <c r="G39" s="270">
        <v>4.22</v>
      </c>
      <c r="H39" s="313">
        <f t="shared" si="1"/>
        <v>254.98928000000004</v>
      </c>
      <c r="I39" s="244">
        <f>H39*3.172+H40*3.172</f>
        <v>1750.8321764266668</v>
      </c>
      <c r="J39" s="246">
        <v>3970</v>
      </c>
    </row>
    <row r="40" spans="1:10" ht="25.5" x14ac:dyDescent="0.2">
      <c r="A40" s="67"/>
      <c r="B40" s="402" t="s">
        <v>2330</v>
      </c>
      <c r="C40" s="257"/>
      <c r="D40" s="243" t="s">
        <v>2244</v>
      </c>
      <c r="E40" s="218">
        <f>5800/165*1.4</f>
        <v>49.212121212121204</v>
      </c>
      <c r="F40" s="326">
        <f t="shared" si="0"/>
        <v>70.373333333333335</v>
      </c>
      <c r="G40" s="261">
        <v>4.22</v>
      </c>
      <c r="H40" s="313">
        <f t="shared" si="1"/>
        <v>296.97546666666665</v>
      </c>
      <c r="I40" s="244"/>
      <c r="J40" s="246"/>
    </row>
    <row r="41" spans="1:10" x14ac:dyDescent="0.2">
      <c r="A41" s="67"/>
      <c r="B41" s="402" t="s">
        <v>2331</v>
      </c>
      <c r="C41" s="257"/>
      <c r="D41" s="267"/>
      <c r="E41" s="259"/>
      <c r="F41" s="326">
        <f t="shared" si="0"/>
        <v>0</v>
      </c>
      <c r="G41" s="261"/>
      <c r="H41" s="313">
        <f t="shared" si="1"/>
        <v>0</v>
      </c>
      <c r="I41" s="336"/>
      <c r="J41" s="337"/>
    </row>
    <row r="42" spans="1:10" ht="3.75" customHeight="1" x14ac:dyDescent="0.2">
      <c r="A42" s="67"/>
      <c r="B42" s="402"/>
      <c r="C42" s="257"/>
      <c r="D42" s="267"/>
      <c r="E42" s="259"/>
      <c r="F42" s="326">
        <f t="shared" si="0"/>
        <v>0</v>
      </c>
      <c r="G42" s="261"/>
      <c r="H42" s="313">
        <f t="shared" si="1"/>
        <v>0</v>
      </c>
      <c r="I42" s="336"/>
      <c r="J42" s="337"/>
    </row>
    <row r="43" spans="1:10" ht="25.5" x14ac:dyDescent="0.2">
      <c r="A43" s="67" t="s">
        <v>2332</v>
      </c>
      <c r="B43" s="399" t="s">
        <v>2333</v>
      </c>
      <c r="C43" s="257" t="s">
        <v>14</v>
      </c>
      <c r="D43" s="243" t="s">
        <v>2181</v>
      </c>
      <c r="E43" s="218">
        <f>4980/165*1.4</f>
        <v>42.254545454545458</v>
      </c>
      <c r="F43" s="326">
        <f t="shared" si="0"/>
        <v>60.424000000000014</v>
      </c>
      <c r="G43" s="270">
        <v>3.7</v>
      </c>
      <c r="H43" s="313">
        <f t="shared" si="1"/>
        <v>223.56880000000007</v>
      </c>
      <c r="I43" s="244">
        <f>H43*3.172+H44*3.172</f>
        <v>1418.3204672000004</v>
      </c>
      <c r="J43" s="246">
        <v>3220</v>
      </c>
    </row>
    <row r="44" spans="1:10" ht="25.5" x14ac:dyDescent="0.2">
      <c r="A44" s="67"/>
      <c r="B44" s="402" t="s">
        <v>2334</v>
      </c>
      <c r="C44" s="257"/>
      <c r="D44" s="243" t="s">
        <v>2181</v>
      </c>
      <c r="E44" s="218">
        <f>4980/165*1.4</f>
        <v>42.254545454545458</v>
      </c>
      <c r="F44" s="326">
        <f t="shared" si="0"/>
        <v>60.424000000000014</v>
      </c>
      <c r="G44" s="270">
        <v>3.7</v>
      </c>
      <c r="H44" s="313">
        <f t="shared" si="1"/>
        <v>223.56880000000007</v>
      </c>
      <c r="I44" s="244"/>
      <c r="J44" s="246"/>
    </row>
    <row r="45" spans="1:10" x14ac:dyDescent="0.2">
      <c r="A45" s="67"/>
      <c r="B45" s="402" t="s">
        <v>2335</v>
      </c>
      <c r="C45" s="257"/>
      <c r="D45" s="258"/>
      <c r="E45" s="259"/>
      <c r="F45" s="326">
        <f t="shared" si="0"/>
        <v>0</v>
      </c>
      <c r="G45" s="269"/>
      <c r="H45" s="313">
        <f t="shared" si="1"/>
        <v>0</v>
      </c>
      <c r="I45" s="244"/>
      <c r="J45" s="246"/>
    </row>
    <row r="46" spans="1:10" ht="22.9" customHeight="1" x14ac:dyDescent="0.2">
      <c r="A46" s="70"/>
      <c r="B46" s="424"/>
      <c r="C46" s="290"/>
      <c r="D46" s="291"/>
      <c r="E46" s="425"/>
      <c r="F46" s="391">
        <f t="shared" si="0"/>
        <v>0</v>
      </c>
      <c r="G46" s="294"/>
      <c r="H46" s="393">
        <f t="shared" si="1"/>
        <v>0</v>
      </c>
      <c r="I46" s="377"/>
      <c r="J46" s="426"/>
    </row>
    <row r="47" spans="1:10" ht="25.5" x14ac:dyDescent="0.2">
      <c r="A47" s="406" t="s">
        <v>2336</v>
      </c>
      <c r="B47" s="399" t="s">
        <v>2329</v>
      </c>
      <c r="C47" s="257" t="s">
        <v>14</v>
      </c>
      <c r="D47" s="243" t="s">
        <v>2181</v>
      </c>
      <c r="E47" s="218">
        <f>4980/165*1.4</f>
        <v>42.254545454545458</v>
      </c>
      <c r="F47" s="326">
        <f t="shared" si="0"/>
        <v>60.424000000000014</v>
      </c>
      <c r="G47" s="270">
        <v>5.12</v>
      </c>
      <c r="H47" s="313">
        <f t="shared" si="1"/>
        <v>309.37088000000006</v>
      </c>
      <c r="I47" s="244">
        <f>H47*3.172+H48*3.172</f>
        <v>2126.4646457600002</v>
      </c>
      <c r="J47" s="246">
        <v>4830</v>
      </c>
    </row>
    <row r="48" spans="1:10" ht="25.5" x14ac:dyDescent="0.2">
      <c r="A48" s="67"/>
      <c r="B48" s="402" t="s">
        <v>2337</v>
      </c>
      <c r="C48" s="257"/>
      <c r="D48" s="243" t="s">
        <v>2244</v>
      </c>
      <c r="E48" s="218">
        <f>5800/165*1.4</f>
        <v>49.212121212121204</v>
      </c>
      <c r="F48" s="326">
        <f t="shared" si="0"/>
        <v>70.373333333333335</v>
      </c>
      <c r="G48" s="261">
        <v>5.13</v>
      </c>
      <c r="H48" s="313">
        <f t="shared" si="1"/>
        <v>361.01519999999999</v>
      </c>
      <c r="I48" s="244"/>
      <c r="J48" s="246"/>
    </row>
    <row r="49" spans="1:10" x14ac:dyDescent="0.2">
      <c r="A49" s="67"/>
      <c r="B49" s="402" t="s">
        <v>2320</v>
      </c>
      <c r="C49" s="257"/>
      <c r="D49" s="267"/>
      <c r="E49" s="259"/>
      <c r="F49" s="326">
        <f t="shared" si="0"/>
        <v>0</v>
      </c>
      <c r="G49" s="261"/>
      <c r="H49" s="313">
        <f t="shared" si="1"/>
        <v>0</v>
      </c>
      <c r="I49" s="336"/>
      <c r="J49" s="337"/>
    </row>
    <row r="50" spans="1:10" ht="2.25" customHeight="1" x14ac:dyDescent="0.2">
      <c r="A50" s="67"/>
      <c r="B50" s="402"/>
      <c r="C50" s="257"/>
      <c r="D50" s="258"/>
      <c r="E50" s="259"/>
      <c r="F50" s="326">
        <f t="shared" si="0"/>
        <v>0</v>
      </c>
      <c r="G50" s="270"/>
      <c r="H50" s="313">
        <f t="shared" si="1"/>
        <v>0</v>
      </c>
      <c r="I50" s="244"/>
      <c r="J50" s="246"/>
    </row>
    <row r="51" spans="1:10" ht="25.5" x14ac:dyDescent="0.2">
      <c r="A51" s="405" t="s">
        <v>2338</v>
      </c>
      <c r="B51" s="401" t="s">
        <v>2339</v>
      </c>
      <c r="C51" s="257" t="s">
        <v>49</v>
      </c>
      <c r="D51" s="243" t="s">
        <v>2181</v>
      </c>
      <c r="E51" s="218">
        <f>4980/165*1.4</f>
        <v>42.254545454545458</v>
      </c>
      <c r="F51" s="326">
        <f t="shared" si="0"/>
        <v>60.424000000000014</v>
      </c>
      <c r="G51" s="261">
        <v>3</v>
      </c>
      <c r="H51" s="313">
        <f t="shared" si="1"/>
        <v>181.27200000000005</v>
      </c>
      <c r="I51" s="244">
        <f>H51*3.172+H52*3.172</f>
        <v>1244.6674240000002</v>
      </c>
      <c r="J51" s="246">
        <v>2830</v>
      </c>
    </row>
    <row r="52" spans="1:10" ht="25.5" x14ac:dyDescent="0.2">
      <c r="A52" s="405"/>
      <c r="B52" s="401" t="s">
        <v>2340</v>
      </c>
      <c r="C52" s="257" t="s">
        <v>2341</v>
      </c>
      <c r="D52" s="243" t="s">
        <v>2244</v>
      </c>
      <c r="E52" s="218">
        <f>5800/165*1.4</f>
        <v>49.212121212121204</v>
      </c>
      <c r="F52" s="326">
        <f t="shared" si="0"/>
        <v>70.373333333333335</v>
      </c>
      <c r="G52" s="261">
        <v>3</v>
      </c>
      <c r="H52" s="313">
        <f t="shared" si="1"/>
        <v>211.12</v>
      </c>
      <c r="I52" s="244"/>
      <c r="J52" s="246"/>
    </row>
    <row r="53" spans="1:10" x14ac:dyDescent="0.2">
      <c r="A53" s="405"/>
      <c r="B53" s="401" t="s">
        <v>2342</v>
      </c>
      <c r="C53" s="257"/>
      <c r="D53" s="258"/>
      <c r="E53" s="259"/>
      <c r="F53" s="326">
        <f t="shared" si="0"/>
        <v>0</v>
      </c>
      <c r="G53" s="261"/>
      <c r="H53" s="313">
        <f t="shared" si="1"/>
        <v>0</v>
      </c>
      <c r="I53" s="244"/>
      <c r="J53" s="246"/>
    </row>
    <row r="54" spans="1:10" ht="3" customHeight="1" x14ac:dyDescent="0.2">
      <c r="A54" s="405"/>
      <c r="B54" s="401"/>
      <c r="C54" s="257"/>
      <c r="D54" s="258"/>
      <c r="E54" s="259"/>
      <c r="F54" s="326">
        <f t="shared" si="0"/>
        <v>0</v>
      </c>
      <c r="G54" s="261"/>
      <c r="H54" s="313">
        <f t="shared" si="1"/>
        <v>0</v>
      </c>
      <c r="I54" s="244"/>
      <c r="J54" s="246"/>
    </row>
    <row r="55" spans="1:10" ht="3" customHeight="1" x14ac:dyDescent="0.2">
      <c r="A55" s="405"/>
      <c r="B55" s="401"/>
      <c r="C55" s="257"/>
      <c r="D55" s="258"/>
      <c r="E55" s="259"/>
      <c r="F55" s="326">
        <f t="shared" si="0"/>
        <v>0</v>
      </c>
      <c r="G55" s="261"/>
      <c r="H55" s="313">
        <f t="shared" si="1"/>
        <v>0</v>
      </c>
      <c r="I55" s="244"/>
      <c r="J55" s="246"/>
    </row>
    <row r="56" spans="1:10" ht="25.5" x14ac:dyDescent="0.2">
      <c r="A56" s="67" t="s">
        <v>2343</v>
      </c>
      <c r="B56" s="402" t="s">
        <v>2344</v>
      </c>
      <c r="C56" s="257" t="s">
        <v>2193</v>
      </c>
      <c r="D56" s="243" t="s">
        <v>2181</v>
      </c>
      <c r="E56" s="218">
        <f>4980/165*1.4</f>
        <v>42.254545454545458</v>
      </c>
      <c r="F56" s="326">
        <f t="shared" si="0"/>
        <v>60.424000000000014</v>
      </c>
      <c r="G56" s="261">
        <v>0.86</v>
      </c>
      <c r="H56" s="313">
        <f t="shared" si="1"/>
        <v>51.96464000000001</v>
      </c>
      <c r="I56" s="244">
        <f>H56*3.172+H57*3.172</f>
        <v>331.58032544000008</v>
      </c>
      <c r="J56" s="246">
        <v>750</v>
      </c>
    </row>
    <row r="57" spans="1:10" hidden="1" x14ac:dyDescent="0.2">
      <c r="A57" s="67"/>
      <c r="B57" s="402"/>
      <c r="C57" s="257"/>
      <c r="D57" s="243" t="s">
        <v>2181</v>
      </c>
      <c r="E57" s="218">
        <f>4980/165*1.4</f>
        <v>42.254545454545458</v>
      </c>
      <c r="F57" s="326">
        <f t="shared" si="0"/>
        <v>60.424000000000014</v>
      </c>
      <c r="G57" s="261">
        <v>0.87</v>
      </c>
      <c r="H57" s="313">
        <f t="shared" si="1"/>
        <v>52.568880000000014</v>
      </c>
      <c r="I57" s="244"/>
      <c r="J57" s="246"/>
    </row>
    <row r="58" spans="1:10" ht="1.5" customHeight="1" x14ac:dyDescent="0.2">
      <c r="A58" s="67"/>
      <c r="B58" s="402"/>
      <c r="C58" s="257"/>
      <c r="D58" s="258"/>
      <c r="E58" s="259"/>
      <c r="F58" s="326">
        <f t="shared" si="0"/>
        <v>0</v>
      </c>
      <c r="G58" s="261"/>
      <c r="H58" s="313">
        <f t="shared" si="1"/>
        <v>0</v>
      </c>
      <c r="I58" s="244"/>
      <c r="J58" s="246"/>
    </row>
    <row r="59" spans="1:10" ht="25.5" x14ac:dyDescent="0.2">
      <c r="A59" s="67" t="s">
        <v>2345</v>
      </c>
      <c r="B59" s="402" t="s">
        <v>2346</v>
      </c>
      <c r="C59" s="257" t="s">
        <v>40</v>
      </c>
      <c r="D59" s="243" t="s">
        <v>2181</v>
      </c>
      <c r="E59" s="218">
        <f>4980/165*1.4</f>
        <v>42.254545454545458</v>
      </c>
      <c r="F59" s="326">
        <f t="shared" si="0"/>
        <v>60.424000000000014</v>
      </c>
      <c r="G59" s="270">
        <v>1.86</v>
      </c>
      <c r="H59" s="313">
        <f t="shared" si="1"/>
        <v>112.38864000000004</v>
      </c>
      <c r="I59" s="244">
        <f>H59*3.172+H60*3.172</f>
        <v>773.92604501333358</v>
      </c>
      <c r="J59" s="246">
        <v>1750</v>
      </c>
    </row>
    <row r="60" spans="1:10" hidden="1" x14ac:dyDescent="0.2">
      <c r="A60" s="67"/>
      <c r="B60" s="399" t="s">
        <v>2347</v>
      </c>
      <c r="C60" s="257"/>
      <c r="D60" s="243" t="s">
        <v>2244</v>
      </c>
      <c r="E60" s="218">
        <f>5800/165*1.4</f>
        <v>49.212121212121204</v>
      </c>
      <c r="F60" s="326">
        <f t="shared" si="0"/>
        <v>70.373333333333335</v>
      </c>
      <c r="G60" s="261">
        <v>1.87</v>
      </c>
      <c r="H60" s="313">
        <f t="shared" si="1"/>
        <v>131.59813333333335</v>
      </c>
      <c r="I60" s="244"/>
      <c r="J60" s="246"/>
    </row>
    <row r="61" spans="1:10" x14ac:dyDescent="0.2">
      <c r="A61" s="67"/>
      <c r="B61" s="402" t="s">
        <v>2348</v>
      </c>
      <c r="C61" s="257"/>
      <c r="D61" s="267"/>
      <c r="E61" s="259"/>
      <c r="F61" s="326">
        <f t="shared" si="0"/>
        <v>0</v>
      </c>
      <c r="G61" s="261"/>
      <c r="H61" s="313">
        <f t="shared" si="1"/>
        <v>0</v>
      </c>
      <c r="I61" s="337"/>
      <c r="J61" s="246"/>
    </row>
    <row r="62" spans="1:10" ht="2.25" customHeight="1" x14ac:dyDescent="0.2">
      <c r="A62" s="67"/>
      <c r="B62" s="399"/>
      <c r="C62" s="257"/>
      <c r="D62" s="267"/>
      <c r="E62" s="259"/>
      <c r="F62" s="326">
        <f t="shared" si="0"/>
        <v>0</v>
      </c>
      <c r="G62" s="270"/>
      <c r="H62" s="313">
        <f t="shared" si="1"/>
        <v>0</v>
      </c>
      <c r="I62" s="244"/>
      <c r="J62" s="246"/>
    </row>
    <row r="63" spans="1:10" ht="25.5" x14ac:dyDescent="0.2">
      <c r="A63" s="67" t="s">
        <v>2349</v>
      </c>
      <c r="B63" s="402" t="s">
        <v>2531</v>
      </c>
      <c r="C63" s="257" t="s">
        <v>14</v>
      </c>
      <c r="D63" s="243" t="s">
        <v>2181</v>
      </c>
      <c r="E63" s="218">
        <f>4980/165*1.4</f>
        <v>42.254545454545458</v>
      </c>
      <c r="F63" s="326">
        <f t="shared" si="0"/>
        <v>60.424000000000014</v>
      </c>
      <c r="G63" s="270">
        <v>1.43</v>
      </c>
      <c r="H63" s="313">
        <f t="shared" si="1"/>
        <v>86.406320000000022</v>
      </c>
      <c r="I63" s="244">
        <f>H63*3.172+H64*3.172</f>
        <v>550.07834336000019</v>
      </c>
      <c r="J63" s="246">
        <v>1240</v>
      </c>
    </row>
    <row r="64" spans="1:10" hidden="1" x14ac:dyDescent="0.2">
      <c r="A64" s="67"/>
      <c r="B64" s="399" t="s">
        <v>2350</v>
      </c>
      <c r="C64" s="257"/>
      <c r="D64" s="243" t="s">
        <v>2181</v>
      </c>
      <c r="E64" s="218">
        <f>4980/165*1.4</f>
        <v>42.254545454545458</v>
      </c>
      <c r="F64" s="326">
        <f t="shared" si="0"/>
        <v>60.424000000000014</v>
      </c>
      <c r="G64" s="261">
        <v>1.44</v>
      </c>
      <c r="H64" s="313">
        <f t="shared" si="1"/>
        <v>87.010560000000012</v>
      </c>
      <c r="I64" s="244"/>
      <c r="J64" s="246"/>
    </row>
    <row r="65" spans="1:10" x14ac:dyDescent="0.2">
      <c r="A65" s="67"/>
      <c r="B65" s="402" t="s">
        <v>2318</v>
      </c>
      <c r="C65" s="257"/>
      <c r="D65" s="267"/>
      <c r="E65" s="259"/>
      <c r="F65" s="326">
        <f t="shared" si="0"/>
        <v>0</v>
      </c>
      <c r="G65" s="261"/>
      <c r="H65" s="313">
        <f t="shared" si="1"/>
        <v>0</v>
      </c>
      <c r="I65" s="337"/>
      <c r="J65" s="246"/>
    </row>
    <row r="66" spans="1:10" ht="1.5" customHeight="1" x14ac:dyDescent="0.2">
      <c r="A66" s="67"/>
      <c r="B66" s="402"/>
      <c r="C66" s="257"/>
      <c r="D66" s="258"/>
      <c r="E66" s="259"/>
      <c r="F66" s="326">
        <f t="shared" si="0"/>
        <v>0</v>
      </c>
      <c r="G66" s="339"/>
      <c r="H66" s="313">
        <f t="shared" si="1"/>
        <v>0</v>
      </c>
      <c r="I66" s="258"/>
      <c r="J66" s="68"/>
    </row>
    <row r="67" spans="1:10" ht="27.6" customHeight="1" x14ac:dyDescent="0.2">
      <c r="A67" s="67" t="s">
        <v>2351</v>
      </c>
      <c r="B67" s="402" t="s">
        <v>2352</v>
      </c>
      <c r="C67" s="257" t="s">
        <v>40</v>
      </c>
      <c r="D67" s="243" t="s">
        <v>2181</v>
      </c>
      <c r="E67" s="218">
        <f>4980/165*1.4</f>
        <v>42.254545454545458</v>
      </c>
      <c r="F67" s="326">
        <f t="shared" si="0"/>
        <v>60.424000000000014</v>
      </c>
      <c r="G67" s="269">
        <v>3.07</v>
      </c>
      <c r="H67" s="313">
        <f t="shared" si="1"/>
        <v>185.50168000000002</v>
      </c>
      <c r="I67" s="244">
        <f>H67*3.172+H68*3.172</f>
        <v>1275.9419060266669</v>
      </c>
      <c r="J67" s="246">
        <v>2890</v>
      </c>
    </row>
    <row r="68" spans="1:10" ht="13.5" hidden="1" customHeight="1" x14ac:dyDescent="0.2">
      <c r="A68" s="67"/>
      <c r="B68" s="399" t="s">
        <v>2353</v>
      </c>
      <c r="C68" s="257"/>
      <c r="D68" s="243" t="s">
        <v>2244</v>
      </c>
      <c r="E68" s="218">
        <f>5800/165*1.4</f>
        <v>49.212121212121204</v>
      </c>
      <c r="F68" s="326">
        <f t="shared" si="0"/>
        <v>70.373333333333335</v>
      </c>
      <c r="G68" s="270">
        <v>3.08</v>
      </c>
      <c r="H68" s="313">
        <f t="shared" si="1"/>
        <v>216.74986666666666</v>
      </c>
      <c r="I68" s="244"/>
      <c r="J68" s="246"/>
    </row>
    <row r="69" spans="1:10" ht="13.5" customHeight="1" x14ac:dyDescent="0.2">
      <c r="A69" s="67"/>
      <c r="B69" s="402" t="s">
        <v>2348</v>
      </c>
      <c r="C69" s="257"/>
      <c r="D69" s="267"/>
      <c r="E69" s="259"/>
      <c r="F69" s="326">
        <f t="shared" si="0"/>
        <v>0</v>
      </c>
      <c r="G69" s="270"/>
      <c r="H69" s="313">
        <f t="shared" si="1"/>
        <v>0</v>
      </c>
      <c r="I69" s="337"/>
      <c r="J69" s="246"/>
    </row>
    <row r="70" spans="1:10" ht="3" hidden="1" customHeight="1" x14ac:dyDescent="0.2">
      <c r="A70" s="67"/>
      <c r="B70" s="399"/>
      <c r="C70" s="257"/>
      <c r="D70" s="267"/>
      <c r="E70" s="259"/>
      <c r="F70" s="326">
        <f t="shared" si="0"/>
        <v>0</v>
      </c>
      <c r="G70" s="261"/>
      <c r="H70" s="313">
        <f t="shared" si="1"/>
        <v>0</v>
      </c>
      <c r="I70" s="336"/>
      <c r="J70" s="246"/>
    </row>
    <row r="71" spans="1:10" ht="13.5" customHeight="1" x14ac:dyDescent="0.2">
      <c r="A71" s="67" t="s">
        <v>2354</v>
      </c>
      <c r="B71" s="401" t="s">
        <v>2355</v>
      </c>
      <c r="C71" s="257" t="s">
        <v>54</v>
      </c>
      <c r="D71" s="243" t="s">
        <v>2181</v>
      </c>
      <c r="E71" s="218">
        <f>4980/165*1.4</f>
        <v>42.254545454545458</v>
      </c>
      <c r="F71" s="326">
        <f t="shared" si="0"/>
        <v>60.424000000000014</v>
      </c>
      <c r="G71" s="261">
        <v>0.44</v>
      </c>
      <c r="H71" s="313">
        <f t="shared" si="1"/>
        <v>26.586560000000006</v>
      </c>
      <c r="I71" s="244">
        <f>H71*3.172</f>
        <v>84.332568320000021</v>
      </c>
      <c r="J71" s="246">
        <v>190</v>
      </c>
    </row>
    <row r="72" spans="1:10" ht="3.75" customHeight="1" x14ac:dyDescent="0.2">
      <c r="A72" s="405"/>
      <c r="B72" s="401"/>
      <c r="C72" s="257"/>
      <c r="D72" s="267"/>
      <c r="E72" s="259"/>
      <c r="F72" s="326">
        <f t="shared" si="0"/>
        <v>0</v>
      </c>
      <c r="G72" s="261"/>
      <c r="H72" s="313">
        <f t="shared" si="1"/>
        <v>0</v>
      </c>
      <c r="I72" s="244"/>
      <c r="J72" s="246"/>
    </row>
    <row r="73" spans="1:10" ht="26.45" customHeight="1" x14ac:dyDescent="0.2">
      <c r="A73" s="405" t="s">
        <v>2356</v>
      </c>
      <c r="B73" s="401" t="s">
        <v>2357</v>
      </c>
      <c r="C73" s="257" t="s">
        <v>49</v>
      </c>
      <c r="D73" s="243" t="s">
        <v>2181</v>
      </c>
      <c r="E73" s="218">
        <f>4980/165*1.4</f>
        <v>42.254545454545458</v>
      </c>
      <c r="F73" s="326">
        <f t="shared" ref="F73:F129" si="2">E73*1.3*1.1</f>
        <v>60.424000000000014</v>
      </c>
      <c r="G73" s="340">
        <v>4</v>
      </c>
      <c r="H73" s="313">
        <f t="shared" ref="H73:H129" si="3">F73*G73</f>
        <v>241.69600000000005</v>
      </c>
      <c r="I73" s="244">
        <f>H73*3.172</f>
        <v>766.65971200000024</v>
      </c>
      <c r="J73" s="246">
        <v>1740</v>
      </c>
    </row>
    <row r="74" spans="1:10" ht="13.5" hidden="1" customHeight="1" x14ac:dyDescent="0.2">
      <c r="A74" s="405"/>
      <c r="B74" s="401" t="s">
        <v>2358</v>
      </c>
      <c r="C74" s="257"/>
      <c r="D74" s="341"/>
      <c r="E74" s="259"/>
      <c r="F74" s="326">
        <f t="shared" si="2"/>
        <v>0</v>
      </c>
      <c r="G74" s="340"/>
      <c r="H74" s="313">
        <f t="shared" si="3"/>
        <v>0</v>
      </c>
      <c r="I74" s="244"/>
      <c r="J74" s="246"/>
    </row>
    <row r="75" spans="1:10" ht="3" customHeight="1" x14ac:dyDescent="0.2">
      <c r="A75" s="405"/>
      <c r="B75" s="401"/>
      <c r="C75" s="257"/>
      <c r="D75" s="267"/>
      <c r="E75" s="259"/>
      <c r="F75" s="326">
        <f t="shared" si="2"/>
        <v>0</v>
      </c>
      <c r="G75" s="340"/>
      <c r="H75" s="313">
        <f t="shared" si="3"/>
        <v>0</v>
      </c>
      <c r="I75" s="244"/>
      <c r="J75" s="246"/>
    </row>
    <row r="76" spans="1:10" x14ac:dyDescent="0.2">
      <c r="A76" s="405" t="s">
        <v>2359</v>
      </c>
      <c r="B76" s="401" t="s">
        <v>2360</v>
      </c>
      <c r="C76" s="257" t="s">
        <v>14</v>
      </c>
      <c r="D76" s="243" t="s">
        <v>2181</v>
      </c>
      <c r="E76" s="218">
        <f>4980/165*1.4</f>
        <v>42.254545454545458</v>
      </c>
      <c r="F76" s="326">
        <f t="shared" si="2"/>
        <v>60.424000000000014</v>
      </c>
      <c r="G76" s="340">
        <v>6</v>
      </c>
      <c r="H76" s="313">
        <f t="shared" si="3"/>
        <v>362.5440000000001</v>
      </c>
      <c r="I76" s="244">
        <f>H76*3.172</f>
        <v>1149.9895680000004</v>
      </c>
      <c r="J76" s="246">
        <v>2610</v>
      </c>
    </row>
    <row r="77" spans="1:10" s="48" customFormat="1" ht="14.25" customHeight="1" x14ac:dyDescent="0.2">
      <c r="A77" s="67"/>
      <c r="B77" s="402"/>
      <c r="C77" s="68"/>
      <c r="D77" s="342"/>
      <c r="E77" s="68"/>
      <c r="F77" s="326">
        <f t="shared" si="2"/>
        <v>0</v>
      </c>
      <c r="G77" s="343"/>
      <c r="H77" s="313">
        <f t="shared" si="3"/>
        <v>0</v>
      </c>
      <c r="I77" s="327"/>
      <c r="J77" s="313"/>
    </row>
    <row r="78" spans="1:10" ht="40.9" customHeight="1" x14ac:dyDescent="0.2">
      <c r="A78" s="405" t="s">
        <v>2361</v>
      </c>
      <c r="B78" s="401" t="s">
        <v>2542</v>
      </c>
      <c r="C78" s="257" t="s">
        <v>14</v>
      </c>
      <c r="D78" s="243" t="s">
        <v>2181</v>
      </c>
      <c r="E78" s="218">
        <f>4980/165*1.4</f>
        <v>42.254545454545458</v>
      </c>
      <c r="F78" s="326">
        <f t="shared" si="2"/>
        <v>60.424000000000014</v>
      </c>
      <c r="G78" s="340">
        <v>2.25</v>
      </c>
      <c r="H78" s="313">
        <f t="shared" si="3"/>
        <v>135.95400000000004</v>
      </c>
      <c r="I78" s="244" t="e">
        <f>H78*3.172+#REF!*3.172</f>
        <v>#REF!</v>
      </c>
      <c r="J78" s="246">
        <v>2100</v>
      </c>
    </row>
    <row r="79" spans="1:10" ht="6.75" customHeight="1" x14ac:dyDescent="0.2">
      <c r="A79" s="405"/>
      <c r="B79" s="401"/>
      <c r="C79" s="257"/>
      <c r="D79" s="267"/>
      <c r="E79" s="259"/>
      <c r="F79" s="326">
        <f t="shared" si="2"/>
        <v>0</v>
      </c>
      <c r="G79" s="344"/>
      <c r="H79" s="313">
        <f t="shared" si="3"/>
        <v>0</v>
      </c>
      <c r="I79" s="244"/>
      <c r="J79" s="246"/>
    </row>
    <row r="80" spans="1:10" ht="13.5" customHeight="1" x14ac:dyDescent="0.2">
      <c r="A80" s="405" t="s">
        <v>2362</v>
      </c>
      <c r="B80" s="401" t="s">
        <v>2363</v>
      </c>
      <c r="C80" s="257" t="s">
        <v>14</v>
      </c>
      <c r="D80" s="243" t="s">
        <v>2181</v>
      </c>
      <c r="E80" s="218">
        <f>4980/165*1.4</f>
        <v>42.254545454545458</v>
      </c>
      <c r="F80" s="326">
        <f t="shared" si="2"/>
        <v>60.424000000000014</v>
      </c>
      <c r="G80" s="261">
        <v>3</v>
      </c>
      <c r="H80" s="313">
        <f t="shared" si="3"/>
        <v>181.27200000000005</v>
      </c>
      <c r="I80" s="244">
        <f>H80*3.172+H81*3.172</f>
        <v>1244.6674240000002</v>
      </c>
      <c r="J80" s="246">
        <v>2820</v>
      </c>
    </row>
    <row r="81" spans="1:10" ht="13.5" customHeight="1" x14ac:dyDescent="0.2">
      <c r="A81" s="405"/>
      <c r="B81" s="401" t="s">
        <v>2364</v>
      </c>
      <c r="C81" s="257"/>
      <c r="D81" s="243" t="s">
        <v>2244</v>
      </c>
      <c r="E81" s="218">
        <f>5800/165*1.4</f>
        <v>49.212121212121204</v>
      </c>
      <c r="F81" s="326">
        <f t="shared" si="2"/>
        <v>70.373333333333335</v>
      </c>
      <c r="G81" s="261">
        <v>3</v>
      </c>
      <c r="H81" s="313">
        <f t="shared" si="3"/>
        <v>211.12</v>
      </c>
      <c r="I81" s="244"/>
      <c r="J81" s="246"/>
    </row>
    <row r="82" spans="1:10" ht="7.5" customHeight="1" x14ac:dyDescent="0.2">
      <c r="A82" s="405"/>
      <c r="B82" s="401"/>
      <c r="C82" s="290"/>
      <c r="D82" s="267"/>
      <c r="E82" s="259"/>
      <c r="F82" s="326">
        <f t="shared" si="2"/>
        <v>0</v>
      </c>
      <c r="G82" s="261"/>
      <c r="H82" s="313">
        <f t="shared" si="3"/>
        <v>0</v>
      </c>
      <c r="I82" s="244"/>
      <c r="J82" s="246"/>
    </row>
    <row r="83" spans="1:10" ht="40.9" customHeight="1" x14ac:dyDescent="0.2">
      <c r="A83" s="405" t="s">
        <v>2365</v>
      </c>
      <c r="B83" s="401" t="s">
        <v>2541</v>
      </c>
      <c r="C83" s="68" t="s">
        <v>59</v>
      </c>
      <c r="D83" s="243" t="s">
        <v>2181</v>
      </c>
      <c r="E83" s="218">
        <f>4980/165*1.4</f>
        <v>42.254545454545458</v>
      </c>
      <c r="F83" s="326">
        <f t="shared" si="2"/>
        <v>60.424000000000014</v>
      </c>
      <c r="G83" s="261">
        <v>2.25</v>
      </c>
      <c r="H83" s="313">
        <f t="shared" si="3"/>
        <v>135.95400000000004</v>
      </c>
      <c r="I83" s="244" t="e">
        <f>H83*3.172+#REF!*3.172</f>
        <v>#REF!</v>
      </c>
      <c r="J83" s="246">
        <v>2100</v>
      </c>
    </row>
    <row r="84" spans="1:10" ht="7.5" customHeight="1" x14ac:dyDescent="0.2">
      <c r="A84" s="405"/>
      <c r="B84" s="263"/>
      <c r="C84" s="257"/>
      <c r="D84" s="267"/>
      <c r="E84" s="259"/>
      <c r="F84" s="326">
        <f t="shared" si="2"/>
        <v>0</v>
      </c>
      <c r="G84" s="261"/>
      <c r="H84" s="313">
        <f t="shared" si="3"/>
        <v>0</v>
      </c>
      <c r="I84" s="244"/>
      <c r="J84" s="246"/>
    </row>
    <row r="85" spans="1:10" ht="13.5" customHeight="1" x14ac:dyDescent="0.2">
      <c r="A85" s="405" t="s">
        <v>2366</v>
      </c>
      <c r="B85" s="401" t="s">
        <v>2538</v>
      </c>
      <c r="C85" s="257" t="s">
        <v>573</v>
      </c>
      <c r="D85" s="243" t="s">
        <v>2181</v>
      </c>
      <c r="E85" s="218">
        <f>4980/165*1.4</f>
        <v>42.254545454545458</v>
      </c>
      <c r="F85" s="326">
        <f t="shared" si="2"/>
        <v>60.424000000000014</v>
      </c>
      <c r="G85" s="261">
        <v>2.2999999999999998</v>
      </c>
      <c r="H85" s="313">
        <f t="shared" si="3"/>
        <v>138.97520000000003</v>
      </c>
      <c r="I85" s="244">
        <f>H85*3.172</f>
        <v>440.82933440000011</v>
      </c>
      <c r="J85" s="246">
        <v>990</v>
      </c>
    </row>
    <row r="86" spans="1:10" ht="7.5" customHeight="1" x14ac:dyDescent="0.2">
      <c r="A86" s="405"/>
      <c r="B86" s="263"/>
      <c r="C86" s="257"/>
      <c r="D86" s="267"/>
      <c r="E86" s="259"/>
      <c r="F86" s="326">
        <f t="shared" si="2"/>
        <v>0</v>
      </c>
      <c r="G86" s="261"/>
      <c r="H86" s="313">
        <f t="shared" si="3"/>
        <v>0</v>
      </c>
      <c r="I86" s="244"/>
      <c r="J86" s="246"/>
    </row>
    <row r="87" spans="1:10" ht="13.5" customHeight="1" x14ac:dyDescent="0.2">
      <c r="A87" s="405" t="s">
        <v>2368</v>
      </c>
      <c r="B87" s="401" t="s">
        <v>2367</v>
      </c>
      <c r="C87" s="257" t="s">
        <v>14</v>
      </c>
      <c r="D87" s="243" t="s">
        <v>2181</v>
      </c>
      <c r="E87" s="218">
        <f>4980/165*1.4</f>
        <v>42.254545454545458</v>
      </c>
      <c r="F87" s="326">
        <f t="shared" si="2"/>
        <v>60.424000000000014</v>
      </c>
      <c r="G87" s="261">
        <v>2</v>
      </c>
      <c r="H87" s="313">
        <f t="shared" si="3"/>
        <v>120.84800000000003</v>
      </c>
      <c r="I87" s="244" t="e">
        <f>H87*3.172+#REF!*3.172</f>
        <v>#REF!</v>
      </c>
      <c r="J87" s="246">
        <v>1880</v>
      </c>
    </row>
    <row r="88" spans="1:10" ht="6.75" customHeight="1" x14ac:dyDescent="0.2">
      <c r="A88" s="405"/>
      <c r="B88" s="263"/>
      <c r="C88" s="257"/>
      <c r="D88" s="267"/>
      <c r="E88" s="259"/>
      <c r="F88" s="326">
        <f t="shared" si="2"/>
        <v>0</v>
      </c>
      <c r="G88" s="261"/>
      <c r="H88" s="313">
        <f t="shared" si="3"/>
        <v>0</v>
      </c>
      <c r="I88" s="244"/>
      <c r="J88" s="246"/>
    </row>
    <row r="89" spans="1:10" ht="25.15" customHeight="1" x14ac:dyDescent="0.2">
      <c r="A89" s="440" t="s">
        <v>2369</v>
      </c>
      <c r="B89" s="403" t="s">
        <v>2370</v>
      </c>
      <c r="C89" s="257" t="s">
        <v>163</v>
      </c>
      <c r="D89" s="243" t="s">
        <v>2181</v>
      </c>
      <c r="E89" s="218">
        <f>4980/165*1.4</f>
        <v>42.254545454545458</v>
      </c>
      <c r="F89" s="326">
        <f t="shared" si="2"/>
        <v>60.424000000000014</v>
      </c>
      <c r="G89" s="269">
        <v>0.35</v>
      </c>
      <c r="H89" s="313">
        <f t="shared" si="3"/>
        <v>21.148400000000002</v>
      </c>
      <c r="I89" s="244">
        <f>H89*3.172+H90*3.172</f>
        <v>134.16544960000002</v>
      </c>
      <c r="J89" s="246">
        <v>300</v>
      </c>
    </row>
    <row r="90" spans="1:10" ht="13.5" customHeight="1" x14ac:dyDescent="0.2">
      <c r="A90" s="405"/>
      <c r="B90" t="s">
        <v>2371</v>
      </c>
      <c r="C90" s="257"/>
      <c r="D90" s="243" t="s">
        <v>2181</v>
      </c>
      <c r="E90" s="218">
        <f>4980/165*1.4</f>
        <v>42.254545454545458</v>
      </c>
      <c r="F90" s="326">
        <f t="shared" si="2"/>
        <v>60.424000000000014</v>
      </c>
      <c r="G90" s="269">
        <v>0.35</v>
      </c>
      <c r="H90" s="313">
        <f t="shared" si="3"/>
        <v>21.148400000000002</v>
      </c>
      <c r="I90" s="244"/>
      <c r="J90" s="246"/>
    </row>
    <row r="91" spans="1:10" ht="13.5" customHeight="1" x14ac:dyDescent="0.2">
      <c r="A91" s="405"/>
      <c r="B91" t="s">
        <v>2372</v>
      </c>
      <c r="C91" s="257" t="s">
        <v>14</v>
      </c>
      <c r="D91" s="243" t="s">
        <v>2181</v>
      </c>
      <c r="E91" s="218">
        <f>4980/165*1.4</f>
        <v>42.254545454545458</v>
      </c>
      <c r="F91" s="326">
        <f t="shared" si="2"/>
        <v>60.424000000000014</v>
      </c>
      <c r="G91" s="261">
        <v>0.4</v>
      </c>
      <c r="H91" s="313">
        <f t="shared" si="3"/>
        <v>24.169600000000006</v>
      </c>
      <c r="I91" s="244">
        <f>H91*3.172+H92*3.172</f>
        <v>153.33194240000006</v>
      </c>
      <c r="J91" s="246">
        <v>340</v>
      </c>
    </row>
    <row r="92" spans="1:10" ht="13.5" customHeight="1" x14ac:dyDescent="0.2">
      <c r="A92" s="405"/>
      <c r="C92" s="257"/>
      <c r="D92" s="243" t="s">
        <v>2181</v>
      </c>
      <c r="E92" s="218">
        <f>4980/165*1.4</f>
        <v>42.254545454545458</v>
      </c>
      <c r="F92" s="326">
        <f t="shared" si="2"/>
        <v>60.424000000000014</v>
      </c>
      <c r="G92" s="261">
        <v>0.4</v>
      </c>
      <c r="H92" s="313">
        <f t="shared" si="3"/>
        <v>24.169600000000006</v>
      </c>
      <c r="I92" s="244"/>
      <c r="J92" s="246"/>
    </row>
    <row r="93" spans="1:10" ht="34.15" customHeight="1" x14ac:dyDescent="0.2">
      <c r="A93" s="440" t="s">
        <v>2373</v>
      </c>
      <c r="B93" s="423" t="s">
        <v>2374</v>
      </c>
      <c r="C93" s="345"/>
      <c r="D93" s="346"/>
      <c r="E93" s="347"/>
      <c r="F93" s="326">
        <f t="shared" si="2"/>
        <v>0</v>
      </c>
      <c r="G93" s="348"/>
      <c r="H93" s="313">
        <f t="shared" si="3"/>
        <v>0</v>
      </c>
      <c r="I93" s="244"/>
      <c r="J93" s="246"/>
    </row>
    <row r="94" spans="1:10" x14ac:dyDescent="0.2">
      <c r="A94" s="440"/>
      <c r="B94" s="349" t="s">
        <v>1371</v>
      </c>
      <c r="C94" s="345" t="s">
        <v>791</v>
      </c>
      <c r="D94" s="243" t="s">
        <v>2181</v>
      </c>
      <c r="E94" s="218">
        <f>4980/165*1.4</f>
        <v>42.254545454545458</v>
      </c>
      <c r="F94" s="326">
        <f t="shared" si="2"/>
        <v>60.424000000000014</v>
      </c>
      <c r="G94" s="348">
        <v>0.39</v>
      </c>
      <c r="H94" s="313">
        <f t="shared" si="3"/>
        <v>23.565360000000005</v>
      </c>
      <c r="I94" s="244">
        <f>H94*3.172+H95*3.172</f>
        <v>151.41529312000006</v>
      </c>
      <c r="J94" s="246">
        <v>340</v>
      </c>
    </row>
    <row r="95" spans="1:10" x14ac:dyDescent="0.2">
      <c r="A95" s="440"/>
      <c r="B95" s="349"/>
      <c r="C95" s="345"/>
      <c r="D95" s="243" t="s">
        <v>2181</v>
      </c>
      <c r="E95" s="218">
        <f>4980/165*1.4</f>
        <v>42.254545454545458</v>
      </c>
      <c r="F95" s="326">
        <f t="shared" si="2"/>
        <v>60.424000000000014</v>
      </c>
      <c r="G95" s="340">
        <v>0.4</v>
      </c>
      <c r="H95" s="313">
        <f t="shared" si="3"/>
        <v>24.169600000000006</v>
      </c>
      <c r="I95" s="244"/>
      <c r="J95" s="246"/>
    </row>
    <row r="96" spans="1:10" ht="6" customHeight="1" x14ac:dyDescent="0.2">
      <c r="A96" s="440"/>
      <c r="B96" s="349"/>
      <c r="C96" s="345"/>
      <c r="D96" s="243"/>
      <c r="E96" s="259"/>
      <c r="F96" s="326">
        <f t="shared" si="2"/>
        <v>0</v>
      </c>
      <c r="G96" s="340"/>
      <c r="H96" s="313">
        <f t="shared" si="3"/>
        <v>0</v>
      </c>
      <c r="I96" s="244"/>
      <c r="J96" s="246"/>
    </row>
    <row r="97" spans="1:10" x14ac:dyDescent="0.2">
      <c r="A97" s="440"/>
      <c r="B97" s="349" t="s">
        <v>2375</v>
      </c>
      <c r="C97" s="345" t="s">
        <v>14</v>
      </c>
      <c r="D97" s="243" t="s">
        <v>2181</v>
      </c>
      <c r="E97" s="218">
        <f>4980/165*1.4</f>
        <v>42.254545454545458</v>
      </c>
      <c r="F97" s="326">
        <f t="shared" si="2"/>
        <v>60.424000000000014</v>
      </c>
      <c r="G97" s="340">
        <v>0.43</v>
      </c>
      <c r="H97" s="313">
        <f t="shared" si="3"/>
        <v>25.982320000000005</v>
      </c>
      <c r="I97" s="244">
        <f>H97*3.172+H98*3.172</f>
        <v>166.74848736000004</v>
      </c>
      <c r="J97" s="246">
        <v>370</v>
      </c>
    </row>
    <row r="98" spans="1:10" x14ac:dyDescent="0.2">
      <c r="A98" s="440"/>
      <c r="B98" s="349"/>
      <c r="C98" s="345"/>
      <c r="D98" s="243" t="s">
        <v>2181</v>
      </c>
      <c r="E98" s="218">
        <f>4980/165*1.4</f>
        <v>42.254545454545458</v>
      </c>
      <c r="F98" s="326">
        <f t="shared" si="2"/>
        <v>60.424000000000014</v>
      </c>
      <c r="G98" s="340">
        <v>0.44</v>
      </c>
      <c r="H98" s="313">
        <f t="shared" si="3"/>
        <v>26.586560000000006</v>
      </c>
      <c r="I98" s="244"/>
      <c r="J98" s="246"/>
    </row>
    <row r="99" spans="1:10" ht="7.5" customHeight="1" x14ac:dyDescent="0.2">
      <c r="A99" s="440"/>
      <c r="B99" s="349"/>
      <c r="C99" s="345"/>
      <c r="D99" s="243"/>
      <c r="E99" s="259"/>
      <c r="F99" s="326">
        <f t="shared" si="2"/>
        <v>0</v>
      </c>
      <c r="G99" s="340"/>
      <c r="H99" s="313">
        <f t="shared" si="3"/>
        <v>0</v>
      </c>
      <c r="I99" s="244"/>
      <c r="J99" s="246"/>
    </row>
    <row r="100" spans="1:10" x14ac:dyDescent="0.2">
      <c r="A100" s="440"/>
      <c r="B100" s="350" t="s">
        <v>2376</v>
      </c>
      <c r="C100" s="345" t="s">
        <v>14</v>
      </c>
      <c r="D100" s="243" t="s">
        <v>2181</v>
      </c>
      <c r="E100" s="218">
        <f>4980/165*1.4</f>
        <v>42.254545454545458</v>
      </c>
      <c r="F100" s="326">
        <f t="shared" si="2"/>
        <v>60.424000000000014</v>
      </c>
      <c r="G100" s="340">
        <v>0.47</v>
      </c>
      <c r="H100" s="313">
        <f t="shared" si="3"/>
        <v>28.399280000000005</v>
      </c>
      <c r="I100" s="244">
        <f>H100*3.172+H101*3.172</f>
        <v>180.16503232000005</v>
      </c>
      <c r="J100" s="246">
        <v>400</v>
      </c>
    </row>
    <row r="101" spans="1:10" x14ac:dyDescent="0.2">
      <c r="A101" s="441"/>
      <c r="B101" s="291"/>
      <c r="C101" s="427"/>
      <c r="D101" s="250" t="s">
        <v>2181</v>
      </c>
      <c r="E101" s="428">
        <f>4980/165*1.4</f>
        <v>42.254545454545458</v>
      </c>
      <c r="F101" s="391">
        <f t="shared" si="2"/>
        <v>60.424000000000014</v>
      </c>
      <c r="G101" s="429">
        <v>0.47</v>
      </c>
      <c r="H101" s="393">
        <f t="shared" si="3"/>
        <v>28.399280000000005</v>
      </c>
      <c r="I101" s="253"/>
      <c r="J101" s="255"/>
    </row>
    <row r="102" spans="1:10" ht="10.5" customHeight="1" x14ac:dyDescent="0.2">
      <c r="A102" s="440"/>
      <c r="B102" s="258"/>
      <c r="C102" s="345"/>
      <c r="D102" s="352"/>
      <c r="E102" s="347"/>
      <c r="F102" s="326">
        <f t="shared" si="2"/>
        <v>0</v>
      </c>
      <c r="G102" s="340"/>
      <c r="H102" s="313">
        <f t="shared" si="3"/>
        <v>0</v>
      </c>
      <c r="I102" s="244"/>
      <c r="J102" s="246"/>
    </row>
    <row r="103" spans="1:10" x14ac:dyDescent="0.2">
      <c r="A103" s="67" t="s">
        <v>2377</v>
      </c>
      <c r="B103" t="s">
        <v>2378</v>
      </c>
      <c r="C103" s="257"/>
      <c r="D103" s="243"/>
      <c r="E103" s="259"/>
      <c r="F103" s="326">
        <f t="shared" si="2"/>
        <v>0</v>
      </c>
      <c r="G103" s="270"/>
      <c r="H103" s="313">
        <f t="shared" si="3"/>
        <v>0</v>
      </c>
      <c r="I103" s="244"/>
      <c r="J103" s="246"/>
    </row>
    <row r="104" spans="1:10" x14ac:dyDescent="0.2">
      <c r="A104" s="405"/>
      <c r="B104" s="353" t="s">
        <v>2379</v>
      </c>
      <c r="C104" s="257" t="s">
        <v>69</v>
      </c>
      <c r="D104" s="243" t="s">
        <v>2181</v>
      </c>
      <c r="E104" s="218">
        <f>4980/165*1.4</f>
        <v>42.254545454545458</v>
      </c>
      <c r="F104" s="326">
        <f t="shared" si="2"/>
        <v>60.424000000000014</v>
      </c>
      <c r="G104" s="270">
        <v>2.11</v>
      </c>
      <c r="H104" s="313">
        <f t="shared" si="3"/>
        <v>127.49464000000002</v>
      </c>
      <c r="I104" s="244">
        <f>H104*3.172+H105*3.172</f>
        <v>808.82599616000016</v>
      </c>
      <c r="J104" s="246">
        <v>1830</v>
      </c>
    </row>
    <row r="105" spans="1:10" x14ac:dyDescent="0.2">
      <c r="A105" s="405"/>
      <c r="B105" s="353"/>
      <c r="C105" s="257"/>
      <c r="D105" s="243" t="s">
        <v>2181</v>
      </c>
      <c r="E105" s="218">
        <f>4980/165*1.4</f>
        <v>42.254545454545458</v>
      </c>
      <c r="F105" s="326">
        <f t="shared" si="2"/>
        <v>60.424000000000014</v>
      </c>
      <c r="G105" s="261">
        <v>2.11</v>
      </c>
      <c r="H105" s="313">
        <f t="shared" si="3"/>
        <v>127.49464000000002</v>
      </c>
      <c r="I105" s="244"/>
      <c r="J105" s="246"/>
    </row>
    <row r="106" spans="1:10" x14ac:dyDescent="0.2">
      <c r="A106" s="405"/>
      <c r="B106" s="353"/>
      <c r="C106" s="257"/>
      <c r="D106" s="243"/>
      <c r="E106" s="259"/>
      <c r="F106" s="326">
        <f t="shared" si="2"/>
        <v>0</v>
      </c>
      <c r="G106" s="261"/>
      <c r="H106" s="313">
        <f t="shared" si="3"/>
        <v>0</v>
      </c>
      <c r="I106" s="244"/>
      <c r="J106" s="246"/>
    </row>
    <row r="107" spans="1:10" x14ac:dyDescent="0.2">
      <c r="A107" s="405"/>
      <c r="B107" s="353" t="s">
        <v>2380</v>
      </c>
      <c r="C107" s="257" t="s">
        <v>14</v>
      </c>
      <c r="D107" s="243" t="s">
        <v>2181</v>
      </c>
      <c r="E107" s="218">
        <f>4980/165*1.4</f>
        <v>42.254545454545458</v>
      </c>
      <c r="F107" s="326">
        <f t="shared" si="2"/>
        <v>60.424000000000014</v>
      </c>
      <c r="G107" s="261">
        <v>2.34</v>
      </c>
      <c r="H107" s="313">
        <f t="shared" si="3"/>
        <v>141.39216000000002</v>
      </c>
      <c r="I107" s="244">
        <f>H107*3.172+H108*3.172</f>
        <v>898.90851232000023</v>
      </c>
      <c r="J107" s="246">
        <v>2040</v>
      </c>
    </row>
    <row r="108" spans="1:10" x14ac:dyDescent="0.2">
      <c r="A108" s="405"/>
      <c r="B108" s="353"/>
      <c r="C108" s="257"/>
      <c r="D108" s="243" t="s">
        <v>2181</v>
      </c>
      <c r="E108" s="218">
        <f>4980/165*1.4</f>
        <v>42.254545454545458</v>
      </c>
      <c r="F108" s="326">
        <f t="shared" si="2"/>
        <v>60.424000000000014</v>
      </c>
      <c r="G108" s="261">
        <v>2.35</v>
      </c>
      <c r="H108" s="313">
        <f t="shared" si="3"/>
        <v>141.99640000000005</v>
      </c>
      <c r="I108" s="244"/>
      <c r="J108" s="246"/>
    </row>
    <row r="109" spans="1:10" x14ac:dyDescent="0.2">
      <c r="A109" s="405"/>
      <c r="B109" s="353"/>
      <c r="C109" s="257"/>
      <c r="D109" s="243"/>
      <c r="E109" s="259"/>
      <c r="F109" s="326">
        <f t="shared" si="2"/>
        <v>0</v>
      </c>
      <c r="G109" s="261"/>
      <c r="H109" s="313">
        <f t="shared" si="3"/>
        <v>0</v>
      </c>
      <c r="I109" s="244"/>
      <c r="J109" s="246"/>
    </row>
    <row r="110" spans="1:10" x14ac:dyDescent="0.2">
      <c r="A110" s="405"/>
      <c r="B110" s="353" t="s">
        <v>2381</v>
      </c>
      <c r="C110" s="257" t="s">
        <v>14</v>
      </c>
      <c r="D110" s="243" t="s">
        <v>2181</v>
      </c>
      <c r="E110" s="218">
        <f>4980/165*1.4</f>
        <v>42.254545454545458</v>
      </c>
      <c r="F110" s="326">
        <f t="shared" si="2"/>
        <v>60.424000000000014</v>
      </c>
      <c r="G110" s="261">
        <v>3.66</v>
      </c>
      <c r="H110" s="313">
        <f t="shared" si="3"/>
        <v>221.15184000000005</v>
      </c>
      <c r="I110" s="244">
        <f>H110*3.172+H111*3.172</f>
        <v>1402.9872729600004</v>
      </c>
      <c r="J110" s="246">
        <v>3180</v>
      </c>
    </row>
    <row r="111" spans="1:10" x14ac:dyDescent="0.2">
      <c r="A111" s="405"/>
      <c r="B111" s="353"/>
      <c r="C111" s="257"/>
      <c r="D111" s="243" t="s">
        <v>2181</v>
      </c>
      <c r="E111" s="218">
        <f>4980/165*1.4</f>
        <v>42.254545454545458</v>
      </c>
      <c r="F111" s="326">
        <f t="shared" si="2"/>
        <v>60.424000000000014</v>
      </c>
      <c r="G111" s="261">
        <v>3.66</v>
      </c>
      <c r="H111" s="313">
        <f t="shared" si="3"/>
        <v>221.15184000000005</v>
      </c>
      <c r="I111" s="244"/>
      <c r="J111" s="246"/>
    </row>
    <row r="112" spans="1:10" x14ac:dyDescent="0.2">
      <c r="A112" s="405"/>
      <c r="B112" s="353"/>
      <c r="C112" s="257"/>
      <c r="D112" s="243"/>
      <c r="E112" s="259"/>
      <c r="F112" s="326">
        <f t="shared" si="2"/>
        <v>0</v>
      </c>
      <c r="G112" s="261"/>
      <c r="H112" s="313">
        <f t="shared" si="3"/>
        <v>0</v>
      </c>
      <c r="I112" s="244"/>
      <c r="J112" s="246"/>
    </row>
    <row r="113" spans="1:10" x14ac:dyDescent="0.2">
      <c r="A113" s="405"/>
      <c r="B113" s="354" t="s">
        <v>2382</v>
      </c>
      <c r="C113" s="257" t="s">
        <v>14</v>
      </c>
      <c r="D113" s="243" t="s">
        <v>2181</v>
      </c>
      <c r="E113" s="218">
        <f>4980/165*1.4</f>
        <v>42.254545454545458</v>
      </c>
      <c r="F113" s="326">
        <f t="shared" si="2"/>
        <v>60.424000000000014</v>
      </c>
      <c r="G113" s="270">
        <v>4.83</v>
      </c>
      <c r="H113" s="313">
        <f t="shared" si="3"/>
        <v>291.84792000000004</v>
      </c>
      <c r="I113" s="244">
        <f>H113*3.172+H114*3.172</f>
        <v>1851.4832044800003</v>
      </c>
      <c r="J113" s="246">
        <v>4200</v>
      </c>
    </row>
    <row r="114" spans="1:10" x14ac:dyDescent="0.2">
      <c r="A114" s="405"/>
      <c r="B114" s="354"/>
      <c r="C114" s="257"/>
      <c r="D114" s="243" t="s">
        <v>2181</v>
      </c>
      <c r="E114" s="218">
        <f>4980/165*1.4</f>
        <v>42.254545454545458</v>
      </c>
      <c r="F114" s="326">
        <f t="shared" si="2"/>
        <v>60.424000000000014</v>
      </c>
      <c r="G114" s="261">
        <v>4.83</v>
      </c>
      <c r="H114" s="313">
        <f t="shared" si="3"/>
        <v>291.84792000000004</v>
      </c>
      <c r="I114" s="244"/>
      <c r="J114" s="246"/>
    </row>
    <row r="115" spans="1:10" x14ac:dyDescent="0.2">
      <c r="A115" s="405"/>
      <c r="B115" s="354"/>
      <c r="C115" s="257"/>
      <c r="D115" s="243"/>
      <c r="E115" s="259"/>
      <c r="F115" s="326">
        <f t="shared" si="2"/>
        <v>0</v>
      </c>
      <c r="G115" s="261"/>
      <c r="H115" s="313">
        <f t="shared" si="3"/>
        <v>0</v>
      </c>
      <c r="I115" s="244"/>
      <c r="J115" s="246"/>
    </row>
    <row r="116" spans="1:10" x14ac:dyDescent="0.2">
      <c r="A116" s="405"/>
      <c r="B116" s="353" t="s">
        <v>2383</v>
      </c>
      <c r="C116" s="257" t="s">
        <v>14</v>
      </c>
      <c r="D116" s="243" t="s">
        <v>2181</v>
      </c>
      <c r="E116" s="218">
        <f>4980/165*1.4</f>
        <v>42.254545454545458</v>
      </c>
      <c r="F116" s="326">
        <f t="shared" si="2"/>
        <v>60.424000000000014</v>
      </c>
      <c r="G116" s="261">
        <v>5.91</v>
      </c>
      <c r="H116" s="313">
        <f t="shared" si="3"/>
        <v>357.10584000000011</v>
      </c>
      <c r="I116" s="244">
        <f>H116*3.172+H117*3.172</f>
        <v>2265.4794489600008</v>
      </c>
      <c r="J116" s="246">
        <v>5140</v>
      </c>
    </row>
    <row r="117" spans="1:10" x14ac:dyDescent="0.2">
      <c r="A117" s="405"/>
      <c r="B117" s="353"/>
      <c r="C117" s="257"/>
      <c r="D117" s="243" t="s">
        <v>2181</v>
      </c>
      <c r="E117" s="218">
        <f>4980/165*1.4</f>
        <v>42.254545454545458</v>
      </c>
      <c r="F117" s="326">
        <f t="shared" si="2"/>
        <v>60.424000000000014</v>
      </c>
      <c r="G117" s="261">
        <v>5.91</v>
      </c>
      <c r="H117" s="313">
        <f t="shared" si="3"/>
        <v>357.10584000000011</v>
      </c>
      <c r="I117" s="244"/>
      <c r="J117" s="246"/>
    </row>
    <row r="118" spans="1:10" x14ac:dyDescent="0.2">
      <c r="A118" s="405"/>
      <c r="B118" s="353"/>
      <c r="C118" s="257"/>
      <c r="D118" s="243"/>
      <c r="E118" s="259"/>
      <c r="F118" s="326">
        <f t="shared" si="2"/>
        <v>0</v>
      </c>
      <c r="G118" s="261"/>
      <c r="H118" s="313">
        <f t="shared" si="3"/>
        <v>0</v>
      </c>
      <c r="I118" s="244"/>
      <c r="J118" s="246"/>
    </row>
    <row r="119" spans="1:10" x14ac:dyDescent="0.2">
      <c r="A119" s="405"/>
      <c r="B119" s="354" t="s">
        <v>2384</v>
      </c>
      <c r="C119" s="257" t="s">
        <v>14</v>
      </c>
      <c r="D119" s="243" t="s">
        <v>2181</v>
      </c>
      <c r="E119" s="218">
        <f>4980/165*1.4</f>
        <v>42.254545454545458</v>
      </c>
      <c r="F119" s="326">
        <f t="shared" si="2"/>
        <v>60.424000000000014</v>
      </c>
      <c r="G119" s="270">
        <v>7.27</v>
      </c>
      <c r="H119" s="313">
        <f t="shared" si="3"/>
        <v>439.28248000000008</v>
      </c>
      <c r="I119" s="244">
        <f>H119*3.172+H120*3.172</f>
        <v>2786.8080531200007</v>
      </c>
      <c r="J119" s="246">
        <v>6330</v>
      </c>
    </row>
    <row r="120" spans="1:10" x14ac:dyDescent="0.2">
      <c r="A120" s="405"/>
      <c r="B120" s="354"/>
      <c r="C120" s="257"/>
      <c r="D120" s="243" t="s">
        <v>2181</v>
      </c>
      <c r="E120" s="218">
        <f>4980/165*1.4</f>
        <v>42.254545454545458</v>
      </c>
      <c r="F120" s="326">
        <f t="shared" si="2"/>
        <v>60.424000000000014</v>
      </c>
      <c r="G120" s="270">
        <v>7.27</v>
      </c>
      <c r="H120" s="313">
        <f t="shared" si="3"/>
        <v>439.28248000000008</v>
      </c>
      <c r="I120" s="244"/>
      <c r="J120" s="246"/>
    </row>
    <row r="121" spans="1:10" ht="8.25" customHeight="1" x14ac:dyDescent="0.2">
      <c r="A121" s="405"/>
      <c r="C121" s="257"/>
      <c r="D121" s="258"/>
      <c r="E121" s="259"/>
      <c r="F121" s="326">
        <f t="shared" si="2"/>
        <v>0</v>
      </c>
      <c r="G121" s="270"/>
      <c r="H121" s="313">
        <f t="shared" si="3"/>
        <v>0</v>
      </c>
      <c r="I121" s="337"/>
      <c r="J121" s="246"/>
    </row>
    <row r="122" spans="1:10" x14ac:dyDescent="0.2">
      <c r="A122" s="442" t="s">
        <v>2385</v>
      </c>
      <c r="B122" t="s">
        <v>2386</v>
      </c>
      <c r="C122" s="257"/>
      <c r="D122" s="243"/>
      <c r="E122" s="259"/>
      <c r="F122" s="326">
        <f t="shared" si="2"/>
        <v>0</v>
      </c>
      <c r="G122" s="261"/>
      <c r="H122" s="313">
        <f t="shared" si="3"/>
        <v>0</v>
      </c>
      <c r="I122" s="244"/>
      <c r="J122" s="246"/>
    </row>
    <row r="123" spans="1:10" x14ac:dyDescent="0.2">
      <c r="A123" s="67" t="s">
        <v>172</v>
      </c>
      <c r="B123" s="353" t="s">
        <v>2387</v>
      </c>
      <c r="C123" s="257" t="s">
        <v>69</v>
      </c>
      <c r="D123" s="243" t="s">
        <v>2181</v>
      </c>
      <c r="E123" s="218">
        <f>4980/165*1.4</f>
        <v>42.254545454545458</v>
      </c>
      <c r="F123" s="326">
        <f t="shared" si="2"/>
        <v>60.424000000000014</v>
      </c>
      <c r="G123" s="261">
        <v>2.93</v>
      </c>
      <c r="H123" s="313">
        <f t="shared" si="3"/>
        <v>177.04232000000005</v>
      </c>
      <c r="I123" s="244">
        <f>H123*3.172+H124*3.172</f>
        <v>1123.1564780800004</v>
      </c>
      <c r="J123" s="246">
        <v>2550</v>
      </c>
    </row>
    <row r="124" spans="1:10" x14ac:dyDescent="0.2">
      <c r="A124" s="67"/>
      <c r="B124" s="353"/>
      <c r="C124" s="257"/>
      <c r="D124" s="243" t="s">
        <v>2181</v>
      </c>
      <c r="E124" s="218">
        <f>4980/165*1.4</f>
        <v>42.254545454545458</v>
      </c>
      <c r="F124" s="326">
        <f t="shared" si="2"/>
        <v>60.424000000000014</v>
      </c>
      <c r="G124" s="261">
        <v>2.93</v>
      </c>
      <c r="H124" s="313">
        <f t="shared" si="3"/>
        <v>177.04232000000005</v>
      </c>
      <c r="I124" s="244"/>
      <c r="J124" s="246"/>
    </row>
    <row r="125" spans="1:10" x14ac:dyDescent="0.2">
      <c r="A125" s="67"/>
      <c r="B125" s="353"/>
      <c r="C125" s="257"/>
      <c r="D125" s="267"/>
      <c r="E125" s="259"/>
      <c r="F125" s="326">
        <f t="shared" si="2"/>
        <v>0</v>
      </c>
      <c r="G125" s="261"/>
      <c r="H125" s="313">
        <f t="shared" si="3"/>
        <v>0</v>
      </c>
      <c r="I125" s="244"/>
      <c r="J125" s="246"/>
    </row>
    <row r="126" spans="1:10" ht="17.25" customHeight="1" x14ac:dyDescent="0.2">
      <c r="A126" s="443" t="s">
        <v>178</v>
      </c>
      <c r="B126" s="353" t="s">
        <v>2388</v>
      </c>
      <c r="C126" s="257" t="s">
        <v>14</v>
      </c>
      <c r="D126" s="243" t="s">
        <v>2181</v>
      </c>
      <c r="E126" s="218">
        <f>4980/165*1.4</f>
        <v>42.254545454545458</v>
      </c>
      <c r="F126" s="326">
        <f t="shared" si="2"/>
        <v>60.424000000000014</v>
      </c>
      <c r="G126" s="261">
        <v>4.75</v>
      </c>
      <c r="H126" s="313">
        <f t="shared" si="3"/>
        <v>287.01400000000007</v>
      </c>
      <c r="I126" s="244">
        <f>H126*3.172+H127*3.172</f>
        <v>1820.8168160000005</v>
      </c>
      <c r="J126" s="246">
        <v>4130</v>
      </c>
    </row>
    <row r="127" spans="1:10" ht="16.5" customHeight="1" x14ac:dyDescent="0.2">
      <c r="A127" s="405"/>
      <c r="B127" s="353"/>
      <c r="C127" s="257"/>
      <c r="D127" s="243" t="s">
        <v>2181</v>
      </c>
      <c r="E127" s="218">
        <f>4980/165*1.4</f>
        <v>42.254545454545458</v>
      </c>
      <c r="F127" s="326">
        <f t="shared" si="2"/>
        <v>60.424000000000014</v>
      </c>
      <c r="G127" s="261">
        <v>4.75</v>
      </c>
      <c r="H127" s="313">
        <f t="shared" si="3"/>
        <v>287.01400000000007</v>
      </c>
      <c r="I127" s="244"/>
      <c r="J127" s="246"/>
    </row>
    <row r="128" spans="1:10" x14ac:dyDescent="0.2">
      <c r="A128" s="405"/>
      <c r="B128" s="353"/>
      <c r="C128" s="257"/>
      <c r="D128" s="258"/>
      <c r="E128" s="259"/>
      <c r="F128" s="326">
        <f t="shared" si="2"/>
        <v>0</v>
      </c>
      <c r="G128" s="261"/>
      <c r="H128" s="313">
        <f t="shared" si="3"/>
        <v>0</v>
      </c>
      <c r="I128" s="244"/>
      <c r="J128" s="246"/>
    </row>
    <row r="129" spans="1:10" x14ac:dyDescent="0.2">
      <c r="A129" s="405"/>
      <c r="B129" s="353" t="s">
        <v>2389</v>
      </c>
      <c r="C129" s="257" t="s">
        <v>14</v>
      </c>
      <c r="D129" s="243" t="s">
        <v>2181</v>
      </c>
      <c r="E129" s="218">
        <f>4980/165*1.4</f>
        <v>42.254545454545458</v>
      </c>
      <c r="F129" s="326">
        <f t="shared" si="2"/>
        <v>60.424000000000014</v>
      </c>
      <c r="G129" s="261">
        <v>6.3</v>
      </c>
      <c r="H129" s="313">
        <f t="shared" si="3"/>
        <v>380.67120000000006</v>
      </c>
      <c r="I129" s="244">
        <f>H129*3.172+H130*3.172</f>
        <v>2414.9780928000005</v>
      </c>
      <c r="J129" s="246">
        <v>5480</v>
      </c>
    </row>
    <row r="130" spans="1:10" x14ac:dyDescent="0.2">
      <c r="A130" s="405"/>
      <c r="B130" s="353"/>
      <c r="C130" s="257"/>
      <c r="D130" s="243" t="s">
        <v>2181</v>
      </c>
      <c r="E130" s="218">
        <f>4980/165*1.4</f>
        <v>42.254545454545458</v>
      </c>
      <c r="F130" s="326">
        <f t="shared" ref="F130:F164" si="4">E130*1.3*1.1</f>
        <v>60.424000000000014</v>
      </c>
      <c r="G130" s="261">
        <v>6.3</v>
      </c>
      <c r="H130" s="313">
        <f t="shared" ref="H130:H193" si="5">F130*G130</f>
        <v>380.67120000000006</v>
      </c>
      <c r="I130" s="244"/>
      <c r="J130" s="246"/>
    </row>
    <row r="131" spans="1:10" x14ac:dyDescent="0.2">
      <c r="A131" s="405"/>
      <c r="B131" s="353"/>
      <c r="C131" s="257"/>
      <c r="D131" s="257"/>
      <c r="E131" s="259"/>
      <c r="F131" s="326">
        <f t="shared" si="4"/>
        <v>0</v>
      </c>
      <c r="G131" s="261"/>
      <c r="H131" s="313">
        <f t="shared" si="5"/>
        <v>0</v>
      </c>
      <c r="I131" s="244"/>
      <c r="J131" s="246"/>
    </row>
    <row r="132" spans="1:10" x14ac:dyDescent="0.2">
      <c r="A132" s="405"/>
      <c r="B132" s="353" t="s">
        <v>2390</v>
      </c>
      <c r="C132" s="257" t="s">
        <v>69</v>
      </c>
      <c r="D132" s="243" t="s">
        <v>2181</v>
      </c>
      <c r="E132" s="218">
        <f>4980/165*1.4</f>
        <v>42.254545454545458</v>
      </c>
      <c r="F132" s="326">
        <f t="shared" si="4"/>
        <v>60.424000000000014</v>
      </c>
      <c r="G132" s="261">
        <v>7.4</v>
      </c>
      <c r="H132" s="313">
        <f t="shared" si="5"/>
        <v>447.13760000000013</v>
      </c>
      <c r="I132" s="244">
        <f>H132*3.172+H133*3.172</f>
        <v>2836.6409344000008</v>
      </c>
      <c r="J132" s="246">
        <v>6440</v>
      </c>
    </row>
    <row r="133" spans="1:10" x14ac:dyDescent="0.2">
      <c r="A133" s="405"/>
      <c r="B133" s="353"/>
      <c r="C133" s="257"/>
      <c r="D133" s="243" t="s">
        <v>2181</v>
      </c>
      <c r="E133" s="218">
        <f>4980/165*1.4</f>
        <v>42.254545454545458</v>
      </c>
      <c r="F133" s="326">
        <f t="shared" si="4"/>
        <v>60.424000000000014</v>
      </c>
      <c r="G133" s="261">
        <v>7.4</v>
      </c>
      <c r="H133" s="313">
        <f t="shared" si="5"/>
        <v>447.13760000000013</v>
      </c>
      <c r="I133" s="244"/>
      <c r="J133" s="246"/>
    </row>
    <row r="134" spans="1:10" x14ac:dyDescent="0.2">
      <c r="A134" s="405"/>
      <c r="B134" s="353"/>
      <c r="C134" s="257"/>
      <c r="D134" s="257"/>
      <c r="E134" s="259"/>
      <c r="F134" s="326">
        <f t="shared" si="4"/>
        <v>0</v>
      </c>
      <c r="G134" s="261"/>
      <c r="H134" s="313">
        <f t="shared" si="5"/>
        <v>0</v>
      </c>
      <c r="I134" s="244"/>
      <c r="J134" s="246"/>
    </row>
    <row r="135" spans="1:10" x14ac:dyDescent="0.2">
      <c r="A135" s="405"/>
      <c r="B135" s="355" t="s">
        <v>2391</v>
      </c>
      <c r="C135" s="257" t="s">
        <v>14</v>
      </c>
      <c r="D135" s="243" t="s">
        <v>2181</v>
      </c>
      <c r="E135" s="218">
        <f>4980/165*1.4</f>
        <v>42.254545454545458</v>
      </c>
      <c r="F135" s="326">
        <f t="shared" si="4"/>
        <v>60.424000000000014</v>
      </c>
      <c r="G135" s="261">
        <v>9.1</v>
      </c>
      <c r="H135" s="313">
        <f t="shared" si="5"/>
        <v>549.85840000000007</v>
      </c>
      <c r="I135" s="244">
        <f>H135*3.172+H136*3.172</f>
        <v>3488.3016896000008</v>
      </c>
      <c r="J135" s="246">
        <v>7920</v>
      </c>
    </row>
    <row r="136" spans="1:10" ht="12.75" customHeight="1" x14ac:dyDescent="0.2">
      <c r="A136" s="405"/>
      <c r="C136" s="257"/>
      <c r="D136" s="243" t="s">
        <v>2181</v>
      </c>
      <c r="E136" s="218">
        <f>4980/165*1.4</f>
        <v>42.254545454545458</v>
      </c>
      <c r="F136" s="326">
        <f t="shared" si="4"/>
        <v>60.424000000000014</v>
      </c>
      <c r="G136" s="261">
        <v>9.1</v>
      </c>
      <c r="H136" s="313">
        <f t="shared" si="5"/>
        <v>549.85840000000007</v>
      </c>
      <c r="I136" s="337"/>
      <c r="J136" s="246"/>
    </row>
    <row r="137" spans="1:10" ht="9.75" customHeight="1" x14ac:dyDescent="0.2">
      <c r="A137" s="405"/>
      <c r="C137" s="257"/>
      <c r="D137" s="243"/>
      <c r="E137" s="259"/>
      <c r="F137" s="326">
        <f t="shared" si="4"/>
        <v>0</v>
      </c>
      <c r="G137" s="261"/>
      <c r="H137" s="313">
        <f t="shared" si="5"/>
        <v>0</v>
      </c>
      <c r="I137" s="336"/>
      <c r="J137" s="246"/>
    </row>
    <row r="138" spans="1:10" x14ac:dyDescent="0.2">
      <c r="A138" s="405" t="s">
        <v>2392</v>
      </c>
      <c r="B138" s="263" t="s">
        <v>2393</v>
      </c>
      <c r="C138" s="257" t="s">
        <v>14</v>
      </c>
      <c r="D138" s="243" t="s">
        <v>2181</v>
      </c>
      <c r="E138" s="218">
        <f>4980/165*1.4</f>
        <v>42.254545454545458</v>
      </c>
      <c r="F138" s="326">
        <f t="shared" si="4"/>
        <v>60.424000000000014</v>
      </c>
      <c r="G138" s="261">
        <v>1.8</v>
      </c>
      <c r="H138" s="313">
        <f t="shared" si="5"/>
        <v>108.76320000000003</v>
      </c>
      <c r="I138" s="244">
        <f>H138*3.172+H139*3.172</f>
        <v>689.99374080000018</v>
      </c>
      <c r="J138" s="246">
        <v>1560</v>
      </c>
    </row>
    <row r="139" spans="1:10" x14ac:dyDescent="0.2">
      <c r="A139" s="405"/>
      <c r="B139" t="s">
        <v>2394</v>
      </c>
      <c r="C139" s="257"/>
      <c r="D139" s="243" t="s">
        <v>2181</v>
      </c>
      <c r="E139" s="218">
        <f>4980/165*1.4</f>
        <v>42.254545454545458</v>
      </c>
      <c r="F139" s="326">
        <f t="shared" si="4"/>
        <v>60.424000000000014</v>
      </c>
      <c r="G139" s="270">
        <v>1.8</v>
      </c>
      <c r="H139" s="313">
        <f t="shared" si="5"/>
        <v>108.76320000000003</v>
      </c>
      <c r="I139" s="244"/>
      <c r="J139" s="246"/>
    </row>
    <row r="140" spans="1:10" ht="11.25" customHeight="1" x14ac:dyDescent="0.2">
      <c r="A140" s="405"/>
      <c r="C140" s="257"/>
      <c r="D140" s="258"/>
      <c r="E140" s="259"/>
      <c r="F140" s="326">
        <f t="shared" si="4"/>
        <v>0</v>
      </c>
      <c r="G140" s="261"/>
      <c r="H140" s="313">
        <f t="shared" si="5"/>
        <v>0</v>
      </c>
      <c r="I140" s="244"/>
      <c r="J140" s="246"/>
    </row>
    <row r="141" spans="1:10" x14ac:dyDescent="0.2">
      <c r="A141" s="405" t="s">
        <v>2395</v>
      </c>
      <c r="B141" t="s">
        <v>2396</v>
      </c>
      <c r="C141" s="257" t="s">
        <v>2397</v>
      </c>
      <c r="D141" s="243" t="s">
        <v>2181</v>
      </c>
      <c r="E141" s="218">
        <f>4980/165*1.4</f>
        <v>42.254545454545458</v>
      </c>
      <c r="F141" s="326">
        <f t="shared" si="4"/>
        <v>60.424000000000014</v>
      </c>
      <c r="G141" s="261">
        <v>0.72</v>
      </c>
      <c r="H141" s="313">
        <f t="shared" si="5"/>
        <v>43.505280000000006</v>
      </c>
      <c r="I141" s="244">
        <f>H141*3.172+H142*3.172</f>
        <v>275.99749632000004</v>
      </c>
      <c r="J141" s="246">
        <v>620</v>
      </c>
    </row>
    <row r="142" spans="1:10" x14ac:dyDescent="0.2">
      <c r="A142" s="405"/>
      <c r="B142" t="s">
        <v>66</v>
      </c>
      <c r="C142" s="257" t="s">
        <v>2398</v>
      </c>
      <c r="D142" s="243" t="s">
        <v>2181</v>
      </c>
      <c r="E142" s="218">
        <f>4980/165*1.4</f>
        <v>42.254545454545458</v>
      </c>
      <c r="F142" s="326">
        <f t="shared" si="4"/>
        <v>60.424000000000014</v>
      </c>
      <c r="G142" s="261">
        <v>0.72</v>
      </c>
      <c r="H142" s="313">
        <f t="shared" si="5"/>
        <v>43.505280000000006</v>
      </c>
      <c r="I142" s="244"/>
      <c r="J142" s="246"/>
    </row>
    <row r="143" spans="1:10" x14ac:dyDescent="0.2">
      <c r="A143" s="405"/>
      <c r="B143" s="287"/>
      <c r="C143" s="297"/>
      <c r="D143" s="284"/>
      <c r="E143" s="219"/>
      <c r="F143" s="326">
        <f t="shared" si="4"/>
        <v>0</v>
      </c>
      <c r="G143" s="261"/>
      <c r="H143" s="313">
        <f t="shared" si="5"/>
        <v>0</v>
      </c>
      <c r="I143" s="244"/>
      <c r="J143" s="246"/>
    </row>
    <row r="144" spans="1:10" ht="30" x14ac:dyDescent="0.25">
      <c r="A144" s="67" t="s">
        <v>2399</v>
      </c>
      <c r="B144" s="356" t="s">
        <v>2400</v>
      </c>
      <c r="C144" s="357" t="s">
        <v>996</v>
      </c>
      <c r="D144" s="284" t="s">
        <v>2244</v>
      </c>
      <c r="E144" s="219">
        <f>5800/165*1.4</f>
        <v>49.212121212121204</v>
      </c>
      <c r="F144" s="326">
        <f t="shared" si="4"/>
        <v>70.373333333333335</v>
      </c>
      <c r="G144" s="261">
        <v>0.72</v>
      </c>
      <c r="H144" s="313">
        <f t="shared" si="5"/>
        <v>50.668799999999997</v>
      </c>
      <c r="I144" s="244">
        <f>H144*3.172</f>
        <v>160.72143360000001</v>
      </c>
      <c r="J144" s="246">
        <v>360</v>
      </c>
    </row>
    <row r="145" spans="1:10" ht="15" x14ac:dyDescent="0.25">
      <c r="A145" s="67"/>
      <c r="B145" s="356"/>
      <c r="C145" s="358"/>
      <c r="D145" s="243"/>
      <c r="E145" s="219"/>
      <c r="F145" s="326">
        <f t="shared" si="4"/>
        <v>0</v>
      </c>
      <c r="G145" s="261"/>
      <c r="H145" s="313">
        <f t="shared" si="5"/>
        <v>0</v>
      </c>
      <c r="I145" s="244"/>
      <c r="J145" s="246"/>
    </row>
    <row r="146" spans="1:10" ht="30" x14ac:dyDescent="0.25">
      <c r="A146" s="67" t="s">
        <v>2401</v>
      </c>
      <c r="B146" s="356" t="s">
        <v>2402</v>
      </c>
      <c r="C146" s="358" t="s">
        <v>996</v>
      </c>
      <c r="D146" s="243" t="s">
        <v>2244</v>
      </c>
      <c r="E146" s="219">
        <f>5800/165*1.4</f>
        <v>49.212121212121204</v>
      </c>
      <c r="F146" s="326">
        <f t="shared" si="4"/>
        <v>70.373333333333335</v>
      </c>
      <c r="G146" s="261">
        <v>1.26</v>
      </c>
      <c r="H146" s="313">
        <f t="shared" si="5"/>
        <v>88.670400000000001</v>
      </c>
      <c r="I146" s="244">
        <f t="shared" ref="I146:I164" si="6">H146*3.172</f>
        <v>281.26250880000003</v>
      </c>
      <c r="J146" s="246">
        <v>630</v>
      </c>
    </row>
    <row r="147" spans="1:10" ht="15" x14ac:dyDescent="0.25">
      <c r="A147" s="67"/>
      <c r="B147" s="356"/>
      <c r="C147" s="358"/>
      <c r="D147" s="243"/>
      <c r="E147" s="219"/>
      <c r="F147" s="326">
        <f t="shared" si="4"/>
        <v>0</v>
      </c>
      <c r="G147" s="261"/>
      <c r="H147" s="313">
        <f t="shared" si="5"/>
        <v>0</v>
      </c>
      <c r="I147" s="244"/>
      <c r="J147" s="246"/>
    </row>
    <row r="148" spans="1:10" ht="30" x14ac:dyDescent="0.25">
      <c r="A148" s="67" t="s">
        <v>2403</v>
      </c>
      <c r="B148" s="356" t="s">
        <v>2404</v>
      </c>
      <c r="C148" s="358" t="s">
        <v>2405</v>
      </c>
      <c r="D148" s="243" t="s">
        <v>2244</v>
      </c>
      <c r="E148" s="219">
        <f t="shared" ref="E148:E164" si="7">5800/165*1.4</f>
        <v>49.212121212121204</v>
      </c>
      <c r="F148" s="326">
        <f t="shared" si="4"/>
        <v>70.373333333333335</v>
      </c>
      <c r="G148" s="261">
        <v>1.5</v>
      </c>
      <c r="H148" s="313">
        <f t="shared" si="5"/>
        <v>105.56</v>
      </c>
      <c r="I148" s="244">
        <f t="shared" si="6"/>
        <v>334.83632</v>
      </c>
      <c r="J148" s="246">
        <v>760</v>
      </c>
    </row>
    <row r="149" spans="1:10" ht="15" x14ac:dyDescent="0.25">
      <c r="A149" s="67"/>
      <c r="B149" s="356"/>
      <c r="C149" s="358"/>
      <c r="D149" s="243"/>
      <c r="E149" s="219"/>
      <c r="F149" s="326">
        <f t="shared" si="4"/>
        <v>0</v>
      </c>
      <c r="G149" s="261"/>
      <c r="H149" s="313">
        <f t="shared" si="5"/>
        <v>0</v>
      </c>
      <c r="I149" s="244"/>
      <c r="J149" s="246"/>
    </row>
    <row r="150" spans="1:10" ht="30" x14ac:dyDescent="0.2">
      <c r="A150" s="69" t="s">
        <v>2406</v>
      </c>
      <c r="B150" s="359" t="s">
        <v>2407</v>
      </c>
      <c r="C150" s="360" t="s">
        <v>996</v>
      </c>
      <c r="D150" s="361" t="s">
        <v>2244</v>
      </c>
      <c r="E150" s="362">
        <f t="shared" si="7"/>
        <v>49.212121212121204</v>
      </c>
      <c r="F150" s="363">
        <f t="shared" si="4"/>
        <v>70.373333333333335</v>
      </c>
      <c r="G150" s="364">
        <v>1.2</v>
      </c>
      <c r="H150" s="365">
        <f t="shared" si="5"/>
        <v>84.447999999999993</v>
      </c>
      <c r="I150" s="366">
        <f t="shared" si="6"/>
        <v>267.869056</v>
      </c>
      <c r="J150" s="367">
        <v>610</v>
      </c>
    </row>
    <row r="151" spans="1:10" ht="15" x14ac:dyDescent="0.25">
      <c r="A151" s="67"/>
      <c r="B151" s="356"/>
      <c r="C151" s="358"/>
      <c r="D151" s="243"/>
      <c r="E151" s="219"/>
      <c r="F151" s="326">
        <f t="shared" si="4"/>
        <v>0</v>
      </c>
      <c r="G151" s="261"/>
      <c r="H151" s="313">
        <f t="shared" si="5"/>
        <v>0</v>
      </c>
      <c r="I151" s="244"/>
      <c r="J151" s="246"/>
    </row>
    <row r="152" spans="1:10" ht="30" x14ac:dyDescent="0.25">
      <c r="A152" s="67" t="s">
        <v>2408</v>
      </c>
      <c r="B152" s="356" t="s">
        <v>2409</v>
      </c>
      <c r="C152" s="358" t="s">
        <v>996</v>
      </c>
      <c r="D152" s="243" t="s">
        <v>2244</v>
      </c>
      <c r="E152" s="219">
        <f t="shared" si="7"/>
        <v>49.212121212121204</v>
      </c>
      <c r="F152" s="326">
        <f t="shared" si="4"/>
        <v>70.373333333333335</v>
      </c>
      <c r="G152" s="261">
        <v>2.1</v>
      </c>
      <c r="H152" s="313">
        <f t="shared" si="5"/>
        <v>147.78400000000002</v>
      </c>
      <c r="I152" s="244">
        <f t="shared" si="6"/>
        <v>468.77084800000011</v>
      </c>
      <c r="J152" s="246">
        <v>1060</v>
      </c>
    </row>
    <row r="153" spans="1:10" ht="15" x14ac:dyDescent="0.25">
      <c r="A153" s="70"/>
      <c r="B153" s="430"/>
      <c r="C153" s="431"/>
      <c r="D153" s="250"/>
      <c r="E153" s="432"/>
      <c r="F153" s="391">
        <f t="shared" si="4"/>
        <v>0</v>
      </c>
      <c r="G153" s="294"/>
      <c r="H153" s="393">
        <f t="shared" si="5"/>
        <v>0</v>
      </c>
      <c r="I153" s="253"/>
      <c r="J153" s="255"/>
    </row>
    <row r="154" spans="1:10" ht="15" x14ac:dyDescent="0.25">
      <c r="A154" s="67" t="s">
        <v>2410</v>
      </c>
      <c r="B154" s="356" t="s">
        <v>2411</v>
      </c>
      <c r="C154" s="358" t="s">
        <v>2412</v>
      </c>
      <c r="D154" s="243" t="s">
        <v>2244</v>
      </c>
      <c r="E154" s="219">
        <f t="shared" si="7"/>
        <v>49.212121212121204</v>
      </c>
      <c r="F154" s="326">
        <f t="shared" si="4"/>
        <v>70.373333333333335</v>
      </c>
      <c r="G154" s="261">
        <v>0.72</v>
      </c>
      <c r="H154" s="313">
        <f t="shared" si="5"/>
        <v>50.668799999999997</v>
      </c>
      <c r="I154" s="244">
        <f t="shared" si="6"/>
        <v>160.72143360000001</v>
      </c>
      <c r="J154" s="246">
        <v>360</v>
      </c>
    </row>
    <row r="155" spans="1:10" ht="15" x14ac:dyDescent="0.25">
      <c r="A155" s="67"/>
      <c r="B155" s="356"/>
      <c r="C155" s="358"/>
      <c r="D155" s="243"/>
      <c r="E155" s="219"/>
      <c r="F155" s="326">
        <f t="shared" si="4"/>
        <v>0</v>
      </c>
      <c r="G155" s="261"/>
      <c r="H155" s="313">
        <f t="shared" si="5"/>
        <v>0</v>
      </c>
      <c r="I155" s="244"/>
      <c r="J155" s="246"/>
    </row>
    <row r="156" spans="1:10" ht="15" x14ac:dyDescent="0.25">
      <c r="A156" s="67" t="s">
        <v>2413</v>
      </c>
      <c r="B156" s="356" t="s">
        <v>2414</v>
      </c>
      <c r="C156" s="358" t="s">
        <v>1030</v>
      </c>
      <c r="D156" s="243" t="s">
        <v>2244</v>
      </c>
      <c r="E156" s="219">
        <f t="shared" si="7"/>
        <v>49.212121212121204</v>
      </c>
      <c r="F156" s="326">
        <f t="shared" si="4"/>
        <v>70.373333333333335</v>
      </c>
      <c r="G156" s="261">
        <v>0.6</v>
      </c>
      <c r="H156" s="313">
        <f t="shared" si="5"/>
        <v>42.223999999999997</v>
      </c>
      <c r="I156" s="244">
        <f t="shared" si="6"/>
        <v>133.934528</v>
      </c>
      <c r="J156" s="246">
        <v>300</v>
      </c>
    </row>
    <row r="157" spans="1:10" ht="15" x14ac:dyDescent="0.25">
      <c r="A157" s="67"/>
      <c r="B157" s="356"/>
      <c r="C157" s="358"/>
      <c r="D157" s="243"/>
      <c r="E157" s="219"/>
      <c r="F157" s="326">
        <f t="shared" si="4"/>
        <v>0</v>
      </c>
      <c r="G157" s="261"/>
      <c r="H157" s="313">
        <f t="shared" si="5"/>
        <v>0</v>
      </c>
      <c r="I157" s="244"/>
      <c r="J157" s="246"/>
    </row>
    <row r="158" spans="1:10" ht="15" x14ac:dyDescent="0.25">
      <c r="A158" s="67" t="s">
        <v>2415</v>
      </c>
      <c r="B158" s="356" t="s">
        <v>2416</v>
      </c>
      <c r="C158" s="358" t="s">
        <v>2417</v>
      </c>
      <c r="D158" s="243" t="s">
        <v>2244</v>
      </c>
      <c r="E158" s="219">
        <f t="shared" si="7"/>
        <v>49.212121212121204</v>
      </c>
      <c r="F158" s="326">
        <f t="shared" si="4"/>
        <v>70.373333333333335</v>
      </c>
      <c r="G158" s="261">
        <v>0.4</v>
      </c>
      <c r="H158" s="313">
        <f t="shared" si="5"/>
        <v>28.149333333333335</v>
      </c>
      <c r="I158" s="244">
        <f t="shared" si="6"/>
        <v>89.289685333333338</v>
      </c>
      <c r="J158" s="246">
        <v>200</v>
      </c>
    </row>
    <row r="159" spans="1:10" ht="15" x14ac:dyDescent="0.25">
      <c r="A159" s="67"/>
      <c r="B159" s="356"/>
      <c r="C159" s="358"/>
      <c r="D159" s="243"/>
      <c r="E159" s="219"/>
      <c r="F159" s="326">
        <f t="shared" si="4"/>
        <v>0</v>
      </c>
      <c r="G159" s="261"/>
      <c r="H159" s="313">
        <f t="shared" si="5"/>
        <v>0</v>
      </c>
      <c r="I159" s="244"/>
      <c r="J159" s="246"/>
    </row>
    <row r="160" spans="1:10" ht="15" x14ac:dyDescent="0.25">
      <c r="A160" s="67" t="s">
        <v>2418</v>
      </c>
      <c r="B160" s="356" t="s">
        <v>2419</v>
      </c>
      <c r="C160" s="358" t="s">
        <v>996</v>
      </c>
      <c r="D160" s="243" t="s">
        <v>2244</v>
      </c>
      <c r="E160" s="219">
        <f t="shared" si="7"/>
        <v>49.212121212121204</v>
      </c>
      <c r="F160" s="326">
        <f t="shared" si="4"/>
        <v>70.373333333333335</v>
      </c>
      <c r="G160" s="261">
        <v>0.8</v>
      </c>
      <c r="H160" s="313">
        <f t="shared" si="5"/>
        <v>56.298666666666669</v>
      </c>
      <c r="I160" s="244">
        <f t="shared" si="6"/>
        <v>178.57937066666668</v>
      </c>
      <c r="J160" s="246">
        <v>400</v>
      </c>
    </row>
    <row r="161" spans="1:10" ht="15" x14ac:dyDescent="0.25">
      <c r="A161" s="67"/>
      <c r="B161" s="356"/>
      <c r="C161" s="358"/>
      <c r="D161" s="243"/>
      <c r="E161" s="219"/>
      <c r="F161" s="326">
        <f t="shared" si="4"/>
        <v>0</v>
      </c>
      <c r="G161" s="261"/>
      <c r="H161" s="313">
        <f t="shared" si="5"/>
        <v>0</v>
      </c>
      <c r="I161" s="244"/>
      <c r="J161" s="246"/>
    </row>
    <row r="162" spans="1:10" ht="15" x14ac:dyDescent="0.25">
      <c r="A162" s="67" t="s">
        <v>2420</v>
      </c>
      <c r="B162" s="356" t="s">
        <v>2421</v>
      </c>
      <c r="C162" s="358" t="s">
        <v>996</v>
      </c>
      <c r="D162" s="243" t="s">
        <v>2244</v>
      </c>
      <c r="E162" s="219">
        <f t="shared" si="7"/>
        <v>49.212121212121204</v>
      </c>
      <c r="F162" s="326">
        <f t="shared" si="4"/>
        <v>70.373333333333335</v>
      </c>
      <c r="G162" s="261">
        <v>1.2</v>
      </c>
      <c r="H162" s="313">
        <f t="shared" si="5"/>
        <v>84.447999999999993</v>
      </c>
      <c r="I162" s="244">
        <f t="shared" si="6"/>
        <v>267.869056</v>
      </c>
      <c r="J162" s="246">
        <v>610</v>
      </c>
    </row>
    <row r="163" spans="1:10" ht="15" x14ac:dyDescent="0.25">
      <c r="A163" s="67"/>
      <c r="B163" s="356"/>
      <c r="C163" s="358"/>
      <c r="D163" s="243"/>
      <c r="E163" s="219"/>
      <c r="F163" s="326">
        <f t="shared" si="4"/>
        <v>0</v>
      </c>
      <c r="G163" s="261"/>
      <c r="H163" s="313">
        <f t="shared" si="5"/>
        <v>0</v>
      </c>
      <c r="I163" s="244"/>
      <c r="J163" s="246"/>
    </row>
    <row r="164" spans="1:10" ht="15" x14ac:dyDescent="0.25">
      <c r="A164" s="70" t="s">
        <v>2422</v>
      </c>
      <c r="B164" s="368" t="s">
        <v>2423</v>
      </c>
      <c r="C164" s="369" t="s">
        <v>2424</v>
      </c>
      <c r="D164" s="370" t="s">
        <v>2244</v>
      </c>
      <c r="E164" s="371">
        <f t="shared" si="7"/>
        <v>49.212121212121204</v>
      </c>
      <c r="F164" s="372">
        <f t="shared" si="4"/>
        <v>70.373333333333335</v>
      </c>
      <c r="G164" s="373">
        <v>0.56000000000000005</v>
      </c>
      <c r="H164" s="374">
        <f t="shared" si="5"/>
        <v>39.409066666666668</v>
      </c>
      <c r="I164" s="375">
        <f t="shared" si="6"/>
        <v>125.00555946666668</v>
      </c>
      <c r="J164" s="376">
        <v>280</v>
      </c>
    </row>
    <row r="165" spans="1:10" ht="15" x14ac:dyDescent="0.25">
      <c r="A165" s="338"/>
      <c r="B165" s="411"/>
      <c r="C165" s="412"/>
      <c r="D165" s="413"/>
      <c r="E165" s="414"/>
      <c r="F165" s="415"/>
      <c r="G165" s="416"/>
      <c r="H165" s="417"/>
      <c r="I165" s="418"/>
      <c r="J165" s="419"/>
    </row>
    <row r="166" spans="1:10" x14ac:dyDescent="0.2">
      <c r="A166" s="420" t="s">
        <v>2425</v>
      </c>
      <c r="B166" s="421"/>
      <c r="C166" s="422"/>
      <c r="D166" s="421"/>
      <c r="E166" s="231"/>
      <c r="F166" s="326"/>
      <c r="G166" s="231"/>
      <c r="H166" s="313"/>
      <c r="I166" s="232"/>
      <c r="J166" s="409"/>
    </row>
    <row r="167" spans="1:10" ht="13.5" customHeight="1" x14ac:dyDescent="0.2">
      <c r="A167" s="289"/>
      <c r="B167" s="289"/>
      <c r="C167" s="249"/>
      <c r="D167" s="289"/>
      <c r="E167" s="77"/>
      <c r="F167" s="326"/>
      <c r="G167" s="77"/>
      <c r="H167" s="313"/>
      <c r="I167" s="377"/>
      <c r="J167" s="410"/>
    </row>
    <row r="168" spans="1:10" hidden="1" x14ac:dyDescent="0.2">
      <c r="A168" s="379" t="s">
        <v>6</v>
      </c>
      <c r="B168" s="241"/>
      <c r="C168" s="242" t="s">
        <v>2426</v>
      </c>
      <c r="D168" s="243" t="s">
        <v>2427</v>
      </c>
      <c r="E168" s="380" t="s">
        <v>2167</v>
      </c>
      <c r="F168" s="326" t="e">
        <f>E168*1.3</f>
        <v>#VALUE!</v>
      </c>
      <c r="G168" s="68" t="s">
        <v>2168</v>
      </c>
      <c r="H168" s="313" t="e">
        <f t="shared" si="5"/>
        <v>#VALUE!</v>
      </c>
      <c r="I168" s="272" t="s">
        <v>2428</v>
      </c>
      <c r="J168" s="324" t="s">
        <v>2229</v>
      </c>
    </row>
    <row r="169" spans="1:10" hidden="1" x14ac:dyDescent="0.2">
      <c r="A169" s="240"/>
      <c r="B169" s="241"/>
      <c r="C169" s="242" t="s">
        <v>2429</v>
      </c>
      <c r="D169" s="243"/>
      <c r="E169" s="380" t="s">
        <v>2173</v>
      </c>
      <c r="F169" s="326" t="e">
        <f>E169*1.3</f>
        <v>#VALUE!</v>
      </c>
      <c r="G169" s="68" t="s">
        <v>2430</v>
      </c>
      <c r="H169" s="313" t="e">
        <f t="shared" si="5"/>
        <v>#VALUE!</v>
      </c>
      <c r="I169" s="257" t="s">
        <v>2173</v>
      </c>
      <c r="J169" s="257" t="s">
        <v>2230</v>
      </c>
    </row>
    <row r="170" spans="1:10" hidden="1" x14ac:dyDescent="0.2">
      <c r="A170" s="247"/>
      <c r="B170" s="248"/>
      <c r="C170" s="249"/>
      <c r="D170" s="250"/>
      <c r="E170" s="77"/>
      <c r="F170" s="326">
        <f>E170*1.3</f>
        <v>0</v>
      </c>
      <c r="G170" s="72" t="s">
        <v>2178</v>
      </c>
      <c r="H170" s="313" t="e">
        <f t="shared" si="5"/>
        <v>#VALUE!</v>
      </c>
      <c r="I170" s="285"/>
      <c r="J170" s="290" t="s">
        <v>8</v>
      </c>
    </row>
    <row r="171" spans="1:10" ht="9.75" customHeight="1" x14ac:dyDescent="0.2">
      <c r="A171" s="438"/>
      <c r="B171" s="241"/>
      <c r="C171" s="287"/>
      <c r="D171" s="267"/>
      <c r="E171" s="273"/>
      <c r="F171" s="326"/>
      <c r="G171" s="259"/>
      <c r="H171" s="313">
        <f t="shared" si="5"/>
        <v>0</v>
      </c>
      <c r="I171" s="336"/>
      <c r="J171" s="337"/>
    </row>
    <row r="172" spans="1:10" x14ac:dyDescent="0.2">
      <c r="A172" s="67" t="s">
        <v>2431</v>
      </c>
      <c r="B172" t="s">
        <v>2432</v>
      </c>
      <c r="C172" s="257" t="s">
        <v>40</v>
      </c>
      <c r="D172" s="243" t="s">
        <v>2181</v>
      </c>
      <c r="E172" s="218">
        <f>4980/165*1.4</f>
        <v>42.254545454545458</v>
      </c>
      <c r="F172" s="326">
        <f>E172*1.3*1.1</f>
        <v>60.424000000000014</v>
      </c>
      <c r="G172" s="269">
        <v>2.5499999999999998</v>
      </c>
      <c r="H172" s="313">
        <f t="shared" si="5"/>
        <v>154.08120000000002</v>
      </c>
      <c r="I172" s="244">
        <f>H172*3.322+H173*3.322</f>
        <v>1107.9972904000001</v>
      </c>
      <c r="J172" s="246">
        <v>2900</v>
      </c>
    </row>
    <row r="173" spans="1:10" x14ac:dyDescent="0.2">
      <c r="A173" s="67"/>
      <c r="B173" t="s">
        <v>2433</v>
      </c>
      <c r="C173" s="257"/>
      <c r="D173" s="243" t="s">
        <v>2244</v>
      </c>
      <c r="E173" s="218">
        <f>5800/165*1.4</f>
        <v>49.212121212121204</v>
      </c>
      <c r="F173" s="326">
        <f>E173*1.3*1.1</f>
        <v>70.373333333333335</v>
      </c>
      <c r="G173" s="269">
        <v>2.5499999999999998</v>
      </c>
      <c r="H173" s="313">
        <f t="shared" si="5"/>
        <v>179.452</v>
      </c>
      <c r="I173" s="244"/>
      <c r="J173" s="246"/>
    </row>
    <row r="174" spans="1:10" x14ac:dyDescent="0.2">
      <c r="A174" s="67"/>
      <c r="B174" t="s">
        <v>2434</v>
      </c>
      <c r="C174" s="257"/>
      <c r="D174" s="258"/>
      <c r="E174" s="259"/>
      <c r="F174" s="326">
        <f t="shared" ref="F174:F237" si="8">E174*1.3*1.1</f>
        <v>0</v>
      </c>
      <c r="G174" s="269"/>
      <c r="H174" s="313">
        <f t="shared" si="5"/>
        <v>0</v>
      </c>
      <c r="I174" s="244"/>
      <c r="J174" s="246"/>
    </row>
    <row r="175" spans="1:10" x14ac:dyDescent="0.2">
      <c r="A175" s="67"/>
      <c r="C175" s="257"/>
      <c r="D175" s="258"/>
      <c r="E175" s="259"/>
      <c r="F175" s="326">
        <f t="shared" si="8"/>
        <v>0</v>
      </c>
      <c r="G175" s="269"/>
      <c r="H175" s="313">
        <f t="shared" si="5"/>
        <v>0</v>
      </c>
      <c r="I175" s="244"/>
      <c r="J175" s="246"/>
    </row>
    <row r="176" spans="1:10" x14ac:dyDescent="0.2">
      <c r="A176" s="67" t="s">
        <v>2301</v>
      </c>
      <c r="B176" s="263" t="s">
        <v>51</v>
      </c>
      <c r="C176" s="257" t="s">
        <v>14</v>
      </c>
      <c r="D176" s="243" t="s">
        <v>2181</v>
      </c>
      <c r="E176" s="218">
        <f>4980/165*1.4</f>
        <v>42.254545454545458</v>
      </c>
      <c r="F176" s="326">
        <f t="shared" si="8"/>
        <v>60.424000000000014</v>
      </c>
      <c r="G176" s="270">
        <v>3.76</v>
      </c>
      <c r="H176" s="313">
        <f t="shared" si="5"/>
        <v>227.19424000000004</v>
      </c>
      <c r="I176" s="244">
        <f>H176*3.322</f>
        <v>754.73926528000015</v>
      </c>
      <c r="J176" s="246">
        <v>1970</v>
      </c>
    </row>
    <row r="177" spans="1:10" x14ac:dyDescent="0.2">
      <c r="A177" s="67"/>
      <c r="B177" t="s">
        <v>2435</v>
      </c>
      <c r="C177" s="257"/>
      <c r="D177" s="258"/>
      <c r="E177" s="259"/>
      <c r="F177" s="326">
        <f t="shared" si="8"/>
        <v>0</v>
      </c>
      <c r="G177" s="261"/>
      <c r="H177" s="313">
        <f t="shared" si="5"/>
        <v>0</v>
      </c>
      <c r="I177" s="244"/>
      <c r="J177" s="246"/>
    </row>
    <row r="178" spans="1:10" x14ac:dyDescent="0.2">
      <c r="A178" s="67"/>
      <c r="B178" s="263"/>
      <c r="C178" s="257"/>
      <c r="D178" s="258"/>
      <c r="E178" s="259"/>
      <c r="F178" s="326">
        <f t="shared" si="8"/>
        <v>0</v>
      </c>
      <c r="G178" s="261"/>
      <c r="H178" s="313">
        <f t="shared" si="5"/>
        <v>0</v>
      </c>
      <c r="I178" s="244"/>
      <c r="J178" s="246"/>
    </row>
    <row r="179" spans="1:10" x14ac:dyDescent="0.2">
      <c r="A179" s="67" t="s">
        <v>2436</v>
      </c>
      <c r="B179" t="s">
        <v>2432</v>
      </c>
      <c r="C179" s="257" t="s">
        <v>14</v>
      </c>
      <c r="D179" s="243" t="s">
        <v>2181</v>
      </c>
      <c r="E179" s="218">
        <f>4980/165*1.4</f>
        <v>42.254545454545458</v>
      </c>
      <c r="F179" s="326">
        <f t="shared" si="8"/>
        <v>60.424000000000014</v>
      </c>
      <c r="G179" s="269">
        <v>4.24</v>
      </c>
      <c r="H179" s="313">
        <f t="shared" si="5"/>
        <v>256.19776000000007</v>
      </c>
      <c r="I179" s="244">
        <f>H179*3.322+H180*3.322</f>
        <v>1842.3170632533338</v>
      </c>
      <c r="J179" s="246">
        <v>4800</v>
      </c>
    </row>
    <row r="180" spans="1:10" x14ac:dyDescent="0.2">
      <c r="A180" s="67"/>
      <c r="B180" t="s">
        <v>2437</v>
      </c>
      <c r="C180" s="312"/>
      <c r="D180" s="284" t="s">
        <v>2244</v>
      </c>
      <c r="E180" s="218">
        <f>5800/165*1.4</f>
        <v>49.212121212121204</v>
      </c>
      <c r="F180" s="326">
        <f t="shared" si="8"/>
        <v>70.373333333333335</v>
      </c>
      <c r="G180" s="269">
        <v>4.24</v>
      </c>
      <c r="H180" s="313">
        <f t="shared" si="5"/>
        <v>298.38293333333337</v>
      </c>
      <c r="I180" s="244"/>
      <c r="J180" s="246"/>
    </row>
    <row r="181" spans="1:10" x14ac:dyDescent="0.2">
      <c r="A181" s="67"/>
      <c r="B181" t="s">
        <v>2434</v>
      </c>
      <c r="C181" s="312"/>
      <c r="D181" s="283"/>
      <c r="E181" s="259"/>
      <c r="F181" s="326">
        <f t="shared" si="8"/>
        <v>0</v>
      </c>
      <c r="G181" s="269"/>
      <c r="H181" s="313">
        <f t="shared" si="5"/>
        <v>0</v>
      </c>
      <c r="I181" s="244"/>
      <c r="J181" s="246"/>
    </row>
    <row r="182" spans="1:10" x14ac:dyDescent="0.2">
      <c r="A182" s="67"/>
      <c r="C182" s="312"/>
      <c r="D182" s="284"/>
      <c r="E182" s="288"/>
      <c r="F182" s="326">
        <f t="shared" si="8"/>
        <v>0</v>
      </c>
      <c r="G182" s="269"/>
      <c r="H182" s="313">
        <f t="shared" si="5"/>
        <v>0</v>
      </c>
      <c r="I182" s="244"/>
      <c r="J182" s="246"/>
    </row>
    <row r="183" spans="1:10" x14ac:dyDescent="0.2">
      <c r="A183" s="67" t="s">
        <v>2438</v>
      </c>
      <c r="B183" s="263" t="s">
        <v>51</v>
      </c>
      <c r="C183" s="312" t="s">
        <v>14</v>
      </c>
      <c r="D183" s="283" t="s">
        <v>2181</v>
      </c>
      <c r="E183" s="219">
        <f>4980/165*1.4</f>
        <v>42.254545454545458</v>
      </c>
      <c r="F183" s="326">
        <f t="shared" si="8"/>
        <v>60.424000000000014</v>
      </c>
      <c r="G183" s="270">
        <v>6.26</v>
      </c>
      <c r="H183" s="313">
        <f t="shared" si="5"/>
        <v>378.2542400000001</v>
      </c>
      <c r="I183" s="244">
        <f>H183*3.322</f>
        <v>1256.5605852800004</v>
      </c>
      <c r="J183" s="246">
        <v>3290</v>
      </c>
    </row>
    <row r="184" spans="1:10" x14ac:dyDescent="0.2">
      <c r="A184" s="67"/>
      <c r="B184" t="s">
        <v>2435</v>
      </c>
      <c r="C184" s="312"/>
      <c r="D184" s="283"/>
      <c r="E184" s="288"/>
      <c r="F184" s="326">
        <f t="shared" si="8"/>
        <v>0</v>
      </c>
      <c r="G184" s="261"/>
      <c r="H184" s="313">
        <f t="shared" si="5"/>
        <v>0</v>
      </c>
      <c r="I184" s="244"/>
      <c r="J184" s="246"/>
    </row>
    <row r="185" spans="1:10" x14ac:dyDescent="0.2">
      <c r="A185" s="67"/>
      <c r="B185" s="263"/>
      <c r="C185" s="312"/>
      <c r="D185" s="283"/>
      <c r="E185" s="288"/>
      <c r="F185" s="326">
        <f t="shared" si="8"/>
        <v>0</v>
      </c>
      <c r="G185" s="261"/>
      <c r="H185" s="313">
        <f t="shared" si="5"/>
        <v>0</v>
      </c>
      <c r="I185" s="244"/>
      <c r="J185" s="246"/>
    </row>
    <row r="186" spans="1:10" x14ac:dyDescent="0.2">
      <c r="A186" s="405" t="s">
        <v>2439</v>
      </c>
      <c r="B186" s="263" t="s">
        <v>2440</v>
      </c>
      <c r="C186" s="312" t="s">
        <v>59</v>
      </c>
      <c r="D186" s="283" t="s">
        <v>2181</v>
      </c>
      <c r="E186" s="219">
        <f>4980/165*1.4</f>
        <v>42.254545454545458</v>
      </c>
      <c r="F186" s="326">
        <f t="shared" si="8"/>
        <v>60.424000000000014</v>
      </c>
      <c r="G186" s="261">
        <v>6</v>
      </c>
      <c r="H186" s="313">
        <f t="shared" si="5"/>
        <v>362.5440000000001</v>
      </c>
      <c r="I186" s="244">
        <f>H186*3.322+H187*3.322</f>
        <v>2607.0524480000004</v>
      </c>
      <c r="J186" s="246">
        <v>6820</v>
      </c>
    </row>
    <row r="187" spans="1:10" x14ac:dyDescent="0.2">
      <c r="A187" s="405"/>
      <c r="B187" s="263"/>
      <c r="C187" s="312"/>
      <c r="D187" s="283" t="s">
        <v>2244</v>
      </c>
      <c r="E187" s="219">
        <f>5800/165*1.4</f>
        <v>49.212121212121204</v>
      </c>
      <c r="F187" s="326">
        <f t="shared" si="8"/>
        <v>70.373333333333335</v>
      </c>
      <c r="G187" s="261">
        <v>6</v>
      </c>
      <c r="H187" s="313">
        <f t="shared" si="5"/>
        <v>422.24</v>
      </c>
      <c r="I187" s="244"/>
      <c r="J187" s="246"/>
    </row>
    <row r="188" spans="1:10" x14ac:dyDescent="0.2">
      <c r="A188" s="405"/>
      <c r="B188" s="263"/>
      <c r="C188" s="312"/>
      <c r="D188" s="283"/>
      <c r="E188" s="288"/>
      <c r="F188" s="326">
        <f t="shared" si="8"/>
        <v>0</v>
      </c>
      <c r="G188" s="261"/>
      <c r="H188" s="313">
        <f t="shared" si="5"/>
        <v>0</v>
      </c>
      <c r="I188" s="244"/>
      <c r="J188" s="246"/>
    </row>
    <row r="189" spans="1:10" ht="18" customHeight="1" x14ac:dyDescent="0.2">
      <c r="A189" s="405" t="s">
        <v>2441</v>
      </c>
      <c r="B189" s="263" t="s">
        <v>2442</v>
      </c>
      <c r="C189" s="312" t="s">
        <v>49</v>
      </c>
      <c r="D189" s="283" t="s">
        <v>2181</v>
      </c>
      <c r="E189" s="219">
        <f>4980/165*1.4</f>
        <v>42.254545454545458</v>
      </c>
      <c r="F189" s="326">
        <f t="shared" si="8"/>
        <v>60.424000000000014</v>
      </c>
      <c r="G189" s="261">
        <v>6</v>
      </c>
      <c r="H189" s="313">
        <f t="shared" si="5"/>
        <v>362.5440000000001</v>
      </c>
      <c r="I189" s="244">
        <f>H189*3.322+H190*3.322</f>
        <v>2607.0524480000004</v>
      </c>
      <c r="J189" s="246">
        <v>6820</v>
      </c>
    </row>
    <row r="190" spans="1:10" x14ac:dyDescent="0.2">
      <c r="A190" s="405"/>
      <c r="B190" s="263" t="s">
        <v>2443</v>
      </c>
      <c r="C190" s="312"/>
      <c r="D190" s="283" t="s">
        <v>2244</v>
      </c>
      <c r="E190" s="219">
        <f>5800/165*1.4</f>
        <v>49.212121212121204</v>
      </c>
      <c r="F190" s="326">
        <f t="shared" si="8"/>
        <v>70.373333333333335</v>
      </c>
      <c r="G190" s="261">
        <v>6</v>
      </c>
      <c r="H190" s="313">
        <f t="shared" si="5"/>
        <v>422.24</v>
      </c>
      <c r="I190" s="244"/>
      <c r="J190" s="246"/>
    </row>
    <row r="191" spans="1:10" x14ac:dyDescent="0.2">
      <c r="A191" s="405"/>
      <c r="B191" s="263"/>
      <c r="C191" s="312"/>
      <c r="D191" s="283"/>
      <c r="E191" s="288"/>
      <c r="F191" s="326">
        <f t="shared" si="8"/>
        <v>0</v>
      </c>
      <c r="G191" s="261"/>
      <c r="H191" s="313">
        <f t="shared" si="5"/>
        <v>0</v>
      </c>
      <c r="I191" s="244"/>
      <c r="J191" s="246"/>
    </row>
    <row r="192" spans="1:10" x14ac:dyDescent="0.2">
      <c r="A192" s="405" t="s">
        <v>2444</v>
      </c>
      <c r="B192" s="263" t="s">
        <v>2445</v>
      </c>
      <c r="C192" s="312" t="s">
        <v>14</v>
      </c>
      <c r="D192" s="283" t="s">
        <v>2181</v>
      </c>
      <c r="E192" s="219">
        <f>4980/165*1.4</f>
        <v>42.254545454545458</v>
      </c>
      <c r="F192" s="326">
        <f t="shared" si="8"/>
        <v>60.424000000000014</v>
      </c>
      <c r="G192" s="261">
        <v>3</v>
      </c>
      <c r="H192" s="313">
        <f t="shared" si="5"/>
        <v>181.27200000000005</v>
      </c>
      <c r="I192" s="244">
        <f>H192*3.322+H193*3.322</f>
        <v>1303.5262240000002</v>
      </c>
      <c r="J192" s="246">
        <v>3410</v>
      </c>
    </row>
    <row r="193" spans="1:10" x14ac:dyDescent="0.2">
      <c r="A193" s="405"/>
      <c r="B193" s="263"/>
      <c r="C193" s="312"/>
      <c r="D193" s="283" t="s">
        <v>2244</v>
      </c>
      <c r="E193" s="219">
        <f>5800/165*1.4</f>
        <v>49.212121212121204</v>
      </c>
      <c r="F193" s="326">
        <f t="shared" si="8"/>
        <v>70.373333333333335</v>
      </c>
      <c r="G193" s="261">
        <v>3</v>
      </c>
      <c r="H193" s="313">
        <f t="shared" si="5"/>
        <v>211.12</v>
      </c>
      <c r="I193" s="244"/>
      <c r="J193" s="246"/>
    </row>
    <row r="194" spans="1:10" x14ac:dyDescent="0.2">
      <c r="A194" s="405"/>
      <c r="B194" s="263"/>
      <c r="C194" s="312"/>
      <c r="D194" s="283"/>
      <c r="E194" s="288"/>
      <c r="F194" s="326">
        <f t="shared" si="8"/>
        <v>0</v>
      </c>
      <c r="G194" s="261"/>
      <c r="H194" s="313">
        <f t="shared" ref="H194:H257" si="9">F194*G194</f>
        <v>0</v>
      </c>
      <c r="I194" s="244"/>
      <c r="J194" s="246"/>
    </row>
    <row r="195" spans="1:10" x14ac:dyDescent="0.2">
      <c r="A195" s="405" t="s">
        <v>2446</v>
      </c>
      <c r="B195" s="263" t="s">
        <v>2447</v>
      </c>
      <c r="C195" s="312" t="s">
        <v>14</v>
      </c>
      <c r="D195" s="283" t="s">
        <v>2181</v>
      </c>
      <c r="E195" s="219">
        <f>4980/165*1.4</f>
        <v>42.254545454545458</v>
      </c>
      <c r="F195" s="326">
        <f t="shared" si="8"/>
        <v>60.424000000000014</v>
      </c>
      <c r="G195" s="261">
        <v>6</v>
      </c>
      <c r="H195" s="313">
        <f t="shared" si="9"/>
        <v>362.5440000000001</v>
      </c>
      <c r="I195" s="244">
        <f>H195*3.322+H196*3.322</f>
        <v>2607.0524480000004</v>
      </c>
      <c r="J195" s="246">
        <v>6820</v>
      </c>
    </row>
    <row r="196" spans="1:10" x14ac:dyDescent="0.2">
      <c r="A196" s="405"/>
      <c r="B196" s="263"/>
      <c r="C196" s="312"/>
      <c r="D196" s="283" t="s">
        <v>2244</v>
      </c>
      <c r="E196" s="219">
        <f>5800/165*1.4</f>
        <v>49.212121212121204</v>
      </c>
      <c r="F196" s="326">
        <f t="shared" si="8"/>
        <v>70.373333333333335</v>
      </c>
      <c r="G196" s="261">
        <v>6</v>
      </c>
      <c r="H196" s="313">
        <f t="shared" si="9"/>
        <v>422.24</v>
      </c>
      <c r="I196" s="244"/>
      <c r="J196" s="246"/>
    </row>
    <row r="197" spans="1:10" x14ac:dyDescent="0.2">
      <c r="A197" s="405"/>
      <c r="B197" s="263"/>
      <c r="C197" s="312"/>
      <c r="D197" s="283"/>
      <c r="E197" s="288"/>
      <c r="F197" s="326">
        <f t="shared" si="8"/>
        <v>0</v>
      </c>
      <c r="G197" s="261"/>
      <c r="H197" s="313">
        <f t="shared" si="9"/>
        <v>0</v>
      </c>
      <c r="I197" s="244"/>
      <c r="J197" s="246"/>
    </row>
    <row r="198" spans="1:10" x14ac:dyDescent="0.2">
      <c r="A198" s="405" t="s">
        <v>2448</v>
      </c>
      <c r="B198" s="263" t="s">
        <v>2449</v>
      </c>
      <c r="C198" s="312" t="s">
        <v>14</v>
      </c>
      <c r="D198" s="283" t="s">
        <v>2181</v>
      </c>
      <c r="E198" s="219">
        <f>4980/165*1.4</f>
        <v>42.254545454545458</v>
      </c>
      <c r="F198" s="326">
        <f t="shared" si="8"/>
        <v>60.424000000000014</v>
      </c>
      <c r="G198" s="261">
        <v>4.5</v>
      </c>
      <c r="H198" s="313">
        <f t="shared" si="9"/>
        <v>271.90800000000007</v>
      </c>
      <c r="I198" s="244">
        <f>H198*3.322+H199*3.322</f>
        <v>1955.2893360000003</v>
      </c>
      <c r="J198" s="246">
        <v>5120</v>
      </c>
    </row>
    <row r="199" spans="1:10" x14ac:dyDescent="0.2">
      <c r="A199" s="405"/>
      <c r="B199" s="263" t="s">
        <v>2450</v>
      </c>
      <c r="C199" s="312"/>
      <c r="D199" s="283" t="s">
        <v>2244</v>
      </c>
      <c r="E199" s="219">
        <f>5800/165*1.4</f>
        <v>49.212121212121204</v>
      </c>
      <c r="F199" s="326">
        <f t="shared" si="8"/>
        <v>70.373333333333335</v>
      </c>
      <c r="G199" s="261">
        <v>4.5</v>
      </c>
      <c r="H199" s="313">
        <f t="shared" si="9"/>
        <v>316.68</v>
      </c>
      <c r="I199" s="244"/>
      <c r="J199" s="246"/>
    </row>
    <row r="200" spans="1:10" x14ac:dyDescent="0.2">
      <c r="A200" s="405"/>
      <c r="B200" s="263"/>
      <c r="C200" s="312"/>
      <c r="D200" s="283"/>
      <c r="E200" s="288"/>
      <c r="F200" s="326">
        <f t="shared" si="8"/>
        <v>0</v>
      </c>
      <c r="G200" s="261"/>
      <c r="H200" s="313">
        <f t="shared" si="9"/>
        <v>0</v>
      </c>
      <c r="I200" s="244"/>
      <c r="J200" s="246"/>
    </row>
    <row r="201" spans="1:10" x14ac:dyDescent="0.2">
      <c r="A201" s="405" t="s">
        <v>2451</v>
      </c>
      <c r="B201" s="263" t="s">
        <v>2452</v>
      </c>
      <c r="C201" s="312" t="s">
        <v>791</v>
      </c>
      <c r="D201" s="283" t="s">
        <v>2181</v>
      </c>
      <c r="E201" s="219">
        <f>4980/165*1.4</f>
        <v>42.254545454545458</v>
      </c>
      <c r="F201" s="326">
        <f t="shared" si="8"/>
        <v>60.424000000000014</v>
      </c>
      <c r="G201" s="261">
        <v>1.75</v>
      </c>
      <c r="H201" s="313">
        <f t="shared" si="9"/>
        <v>105.74200000000002</v>
      </c>
      <c r="I201" s="244">
        <f>H201*3.322+H202*3.322</f>
        <v>760.39029733333336</v>
      </c>
      <c r="J201" s="246">
        <v>1990</v>
      </c>
    </row>
    <row r="202" spans="1:10" x14ac:dyDescent="0.2">
      <c r="A202" s="405"/>
      <c r="B202" s="263"/>
      <c r="C202" s="312"/>
      <c r="D202" s="283" t="s">
        <v>2244</v>
      </c>
      <c r="E202" s="219">
        <f>5800/165*1.4</f>
        <v>49.212121212121204</v>
      </c>
      <c r="F202" s="326">
        <f t="shared" si="8"/>
        <v>70.373333333333335</v>
      </c>
      <c r="G202" s="261">
        <v>1.75</v>
      </c>
      <c r="H202" s="313">
        <f t="shared" si="9"/>
        <v>123.15333333333334</v>
      </c>
      <c r="I202" s="244"/>
      <c r="J202" s="246"/>
    </row>
    <row r="203" spans="1:10" x14ac:dyDescent="0.2">
      <c r="A203" s="405"/>
      <c r="B203" s="263"/>
      <c r="C203" s="312"/>
      <c r="D203" s="283"/>
      <c r="E203" s="288"/>
      <c r="F203" s="326">
        <f t="shared" si="8"/>
        <v>0</v>
      </c>
      <c r="G203" s="261"/>
      <c r="H203" s="313">
        <f t="shared" si="9"/>
        <v>0</v>
      </c>
      <c r="I203" s="244"/>
      <c r="J203" s="246"/>
    </row>
    <row r="204" spans="1:10" x14ac:dyDescent="0.2">
      <c r="A204" s="405"/>
      <c r="B204" s="263" t="s">
        <v>2453</v>
      </c>
      <c r="C204" s="312" t="s">
        <v>14</v>
      </c>
      <c r="D204" s="283" t="s">
        <v>2181</v>
      </c>
      <c r="E204" s="219">
        <f>4980/165*1.4</f>
        <v>42.254545454545458</v>
      </c>
      <c r="F204" s="326">
        <f t="shared" si="8"/>
        <v>60.424000000000014</v>
      </c>
      <c r="G204" s="261">
        <v>2</v>
      </c>
      <c r="H204" s="313">
        <f t="shared" si="9"/>
        <v>120.84800000000003</v>
      </c>
      <c r="I204" s="244">
        <f>H204*3.322+H205*3.322</f>
        <v>869.01748266666675</v>
      </c>
      <c r="J204" s="246">
        <v>2270</v>
      </c>
    </row>
    <row r="205" spans="1:10" x14ac:dyDescent="0.2">
      <c r="A205" s="405"/>
      <c r="B205" s="263"/>
      <c r="C205" s="312"/>
      <c r="D205" s="283" t="s">
        <v>2244</v>
      </c>
      <c r="E205" s="219">
        <f>5800/165*1.4</f>
        <v>49.212121212121204</v>
      </c>
      <c r="F205" s="326">
        <f t="shared" si="8"/>
        <v>70.373333333333335</v>
      </c>
      <c r="G205" s="261">
        <v>2</v>
      </c>
      <c r="H205" s="313">
        <f t="shared" si="9"/>
        <v>140.74666666666667</v>
      </c>
      <c r="I205" s="244"/>
      <c r="J205" s="246"/>
    </row>
    <row r="206" spans="1:10" x14ac:dyDescent="0.2">
      <c r="A206" s="405"/>
      <c r="B206" s="263"/>
      <c r="C206" s="312"/>
      <c r="D206" s="283"/>
      <c r="E206" s="288"/>
      <c r="F206" s="326">
        <f t="shared" si="8"/>
        <v>0</v>
      </c>
      <c r="G206" s="261"/>
      <c r="H206" s="313">
        <f t="shared" si="9"/>
        <v>0</v>
      </c>
      <c r="I206" s="244"/>
      <c r="J206" s="246"/>
    </row>
    <row r="207" spans="1:10" x14ac:dyDescent="0.2">
      <c r="A207" s="405"/>
      <c r="B207" s="263" t="s">
        <v>2454</v>
      </c>
      <c r="C207" s="312" t="s">
        <v>14</v>
      </c>
      <c r="D207" s="283" t="s">
        <v>2181</v>
      </c>
      <c r="E207" s="219">
        <f>4980/165*1.4</f>
        <v>42.254545454545458</v>
      </c>
      <c r="F207" s="326">
        <f t="shared" si="8"/>
        <v>60.424000000000014</v>
      </c>
      <c r="G207" s="261">
        <v>4</v>
      </c>
      <c r="H207" s="313">
        <f t="shared" si="9"/>
        <v>241.69600000000005</v>
      </c>
      <c r="I207" s="244">
        <f>H207*3.322+H208*3.322</f>
        <v>1738.0349653333335</v>
      </c>
      <c r="J207" s="246">
        <v>4550</v>
      </c>
    </row>
    <row r="208" spans="1:10" x14ac:dyDescent="0.2">
      <c r="A208" s="405"/>
      <c r="B208" s="263"/>
      <c r="C208" s="312"/>
      <c r="D208" s="283" t="s">
        <v>2244</v>
      </c>
      <c r="E208" s="219">
        <f>5800/165*1.4</f>
        <v>49.212121212121204</v>
      </c>
      <c r="F208" s="326">
        <f t="shared" si="8"/>
        <v>70.373333333333335</v>
      </c>
      <c r="G208" s="261">
        <v>4</v>
      </c>
      <c r="H208" s="313">
        <f t="shared" si="9"/>
        <v>281.49333333333334</v>
      </c>
      <c r="I208" s="244"/>
      <c r="J208" s="246"/>
    </row>
    <row r="209" spans="1:10" x14ac:dyDescent="0.2">
      <c r="A209" s="439"/>
      <c r="B209" s="289"/>
      <c r="C209" s="433"/>
      <c r="D209" s="434"/>
      <c r="E209" s="435"/>
      <c r="F209" s="391">
        <f t="shared" si="8"/>
        <v>0</v>
      </c>
      <c r="G209" s="294"/>
      <c r="H209" s="393">
        <f t="shared" si="9"/>
        <v>0</v>
      </c>
      <c r="I209" s="253"/>
      <c r="J209" s="255"/>
    </row>
    <row r="210" spans="1:10" x14ac:dyDescent="0.2">
      <c r="A210" s="405"/>
      <c r="B210" s="263" t="s">
        <v>2455</v>
      </c>
      <c r="C210" s="312" t="s">
        <v>14</v>
      </c>
      <c r="D210" s="283" t="s">
        <v>2181</v>
      </c>
      <c r="E210" s="219">
        <f>4980/165*1.4</f>
        <v>42.254545454545458</v>
      </c>
      <c r="F210" s="326">
        <f t="shared" si="8"/>
        <v>60.424000000000014</v>
      </c>
      <c r="G210" s="261">
        <v>6</v>
      </c>
      <c r="H210" s="313">
        <f t="shared" si="9"/>
        <v>362.5440000000001</v>
      </c>
      <c r="I210" s="244">
        <f>H210*3.322+H211*3.322</f>
        <v>2607.0524480000004</v>
      </c>
      <c r="J210" s="246">
        <v>6820</v>
      </c>
    </row>
    <row r="211" spans="1:10" x14ac:dyDescent="0.2">
      <c r="A211" s="405"/>
      <c r="B211" s="263"/>
      <c r="C211" s="312"/>
      <c r="D211" s="283" t="s">
        <v>2244</v>
      </c>
      <c r="E211" s="219">
        <f>5800/165*1.4</f>
        <v>49.212121212121204</v>
      </c>
      <c r="F211" s="326">
        <f t="shared" si="8"/>
        <v>70.373333333333335</v>
      </c>
      <c r="G211" s="261">
        <v>6</v>
      </c>
      <c r="H211" s="313">
        <f t="shared" si="9"/>
        <v>422.24</v>
      </c>
      <c r="I211" s="244"/>
      <c r="J211" s="246"/>
    </row>
    <row r="212" spans="1:10" x14ac:dyDescent="0.2">
      <c r="A212" s="405"/>
      <c r="B212" s="263"/>
      <c r="C212" s="312"/>
      <c r="D212" s="283"/>
      <c r="E212" s="288"/>
      <c r="F212" s="326">
        <f t="shared" si="8"/>
        <v>0</v>
      </c>
      <c r="G212" s="261"/>
      <c r="H212" s="313">
        <f t="shared" si="9"/>
        <v>0</v>
      </c>
      <c r="I212" s="244"/>
      <c r="J212" s="246"/>
    </row>
    <row r="213" spans="1:10" x14ac:dyDescent="0.2">
      <c r="A213" s="405"/>
      <c r="B213" s="263" t="s">
        <v>2456</v>
      </c>
      <c r="C213" s="312" t="s">
        <v>14</v>
      </c>
      <c r="D213" s="283" t="s">
        <v>2181</v>
      </c>
      <c r="E213" s="219">
        <f>4980/165*1.4</f>
        <v>42.254545454545458</v>
      </c>
      <c r="F213" s="326">
        <f t="shared" si="8"/>
        <v>60.424000000000014</v>
      </c>
      <c r="G213" s="261">
        <v>8</v>
      </c>
      <c r="H213" s="313">
        <f t="shared" si="9"/>
        <v>483.39200000000011</v>
      </c>
      <c r="I213" s="244">
        <f>H213*3.322+H214*3.322</f>
        <v>3476.069930666667</v>
      </c>
      <c r="J213" s="246">
        <v>9100</v>
      </c>
    </row>
    <row r="214" spans="1:10" x14ac:dyDescent="0.2">
      <c r="A214" s="405"/>
      <c r="B214" s="263"/>
      <c r="C214" s="312"/>
      <c r="D214" s="283" t="s">
        <v>2244</v>
      </c>
      <c r="E214" s="219">
        <f>5800/165*1.4</f>
        <v>49.212121212121204</v>
      </c>
      <c r="F214" s="326">
        <f t="shared" si="8"/>
        <v>70.373333333333335</v>
      </c>
      <c r="G214" s="261">
        <v>8</v>
      </c>
      <c r="H214" s="313">
        <f t="shared" si="9"/>
        <v>562.98666666666668</v>
      </c>
      <c r="I214" s="244"/>
      <c r="J214" s="246"/>
    </row>
    <row r="215" spans="1:10" x14ac:dyDescent="0.2">
      <c r="A215" s="405"/>
      <c r="B215" s="263"/>
      <c r="C215" s="312"/>
      <c r="D215" s="283"/>
      <c r="E215" s="288"/>
      <c r="F215" s="326">
        <f t="shared" si="8"/>
        <v>0</v>
      </c>
      <c r="G215" s="261"/>
      <c r="H215" s="313">
        <f t="shared" si="9"/>
        <v>0</v>
      </c>
      <c r="I215" s="244"/>
      <c r="J215" s="246"/>
    </row>
    <row r="216" spans="1:10" x14ac:dyDescent="0.2">
      <c r="A216" s="405"/>
      <c r="B216" s="263" t="s">
        <v>2457</v>
      </c>
      <c r="C216" s="312" t="s">
        <v>14</v>
      </c>
      <c r="D216" s="283" t="s">
        <v>2181</v>
      </c>
      <c r="E216" s="219">
        <f>4980/165*1.4</f>
        <v>42.254545454545458</v>
      </c>
      <c r="F216" s="326">
        <f t="shared" si="8"/>
        <v>60.424000000000014</v>
      </c>
      <c r="G216" s="261">
        <v>10</v>
      </c>
      <c r="H216" s="313">
        <f t="shared" si="9"/>
        <v>604.24000000000012</v>
      </c>
      <c r="I216" s="244">
        <f>H216*3.322+H217*3.322</f>
        <v>4345.0874133333346</v>
      </c>
      <c r="J216" s="246">
        <v>11380</v>
      </c>
    </row>
    <row r="217" spans="1:10" x14ac:dyDescent="0.2">
      <c r="A217" s="405"/>
      <c r="B217" s="263"/>
      <c r="C217" s="312"/>
      <c r="D217" s="283" t="s">
        <v>2244</v>
      </c>
      <c r="E217" s="219">
        <f>5800/165*1.4</f>
        <v>49.212121212121204</v>
      </c>
      <c r="F217" s="326">
        <f t="shared" si="8"/>
        <v>70.373333333333335</v>
      </c>
      <c r="G217" s="261">
        <v>10</v>
      </c>
      <c r="H217" s="313">
        <f t="shared" si="9"/>
        <v>703.73333333333335</v>
      </c>
      <c r="I217" s="244"/>
      <c r="J217" s="246"/>
    </row>
    <row r="218" spans="1:10" x14ac:dyDescent="0.2">
      <c r="A218" s="405"/>
      <c r="B218" s="263"/>
      <c r="C218" s="312"/>
      <c r="D218" s="283"/>
      <c r="E218" s="288"/>
      <c r="F218" s="326">
        <f t="shared" si="8"/>
        <v>0</v>
      </c>
      <c r="G218" s="261"/>
      <c r="H218" s="313">
        <f t="shared" si="9"/>
        <v>0</v>
      </c>
      <c r="I218" s="244"/>
      <c r="J218" s="246"/>
    </row>
    <row r="219" spans="1:10" x14ac:dyDescent="0.2">
      <c r="A219" s="405"/>
      <c r="B219" s="263" t="s">
        <v>2458</v>
      </c>
      <c r="C219" s="312" t="s">
        <v>14</v>
      </c>
      <c r="D219" s="283" t="s">
        <v>2181</v>
      </c>
      <c r="E219" s="219">
        <f>4980/165*1.4</f>
        <v>42.254545454545458</v>
      </c>
      <c r="F219" s="326">
        <f t="shared" si="8"/>
        <v>60.424000000000014</v>
      </c>
      <c r="G219" s="261">
        <v>14</v>
      </c>
      <c r="H219" s="313">
        <f t="shared" si="9"/>
        <v>845.93600000000015</v>
      </c>
      <c r="I219" s="244">
        <f>H219*3.322+H220*3.322</f>
        <v>6083.1223786666669</v>
      </c>
      <c r="J219" s="246">
        <v>15930</v>
      </c>
    </row>
    <row r="220" spans="1:10" x14ac:dyDescent="0.2">
      <c r="A220" s="67"/>
      <c r="B220" s="46"/>
      <c r="C220" s="312"/>
      <c r="D220" s="283" t="s">
        <v>2244</v>
      </c>
      <c r="E220" s="219">
        <f>5800/165*1.4</f>
        <v>49.212121212121204</v>
      </c>
      <c r="F220" s="326">
        <f t="shared" si="8"/>
        <v>70.373333333333335</v>
      </c>
      <c r="G220" s="261">
        <v>14</v>
      </c>
      <c r="H220" s="313">
        <f t="shared" si="9"/>
        <v>985.22666666666669</v>
      </c>
      <c r="I220" s="244"/>
      <c r="J220" s="246"/>
    </row>
    <row r="221" spans="1:10" x14ac:dyDescent="0.2">
      <c r="A221" s="67"/>
      <c r="B221" s="46"/>
      <c r="C221" s="312"/>
      <c r="D221" s="283"/>
      <c r="E221" s="288"/>
      <c r="F221" s="326">
        <f t="shared" si="8"/>
        <v>0</v>
      </c>
      <c r="G221" s="261"/>
      <c r="H221" s="313">
        <f t="shared" si="9"/>
        <v>0</v>
      </c>
      <c r="I221" s="244"/>
      <c r="J221" s="246"/>
    </row>
    <row r="222" spans="1:10" x14ac:dyDescent="0.2">
      <c r="A222" s="67" t="s">
        <v>2459</v>
      </c>
      <c r="B222" s="46" t="s">
        <v>2460</v>
      </c>
      <c r="C222" s="312"/>
      <c r="D222" s="283"/>
      <c r="E222" s="288"/>
      <c r="F222" s="326">
        <f t="shared" si="8"/>
        <v>0</v>
      </c>
      <c r="G222" s="261"/>
      <c r="H222" s="313">
        <f t="shared" si="9"/>
        <v>0</v>
      </c>
      <c r="I222" s="336"/>
      <c r="J222" s="337"/>
    </row>
    <row r="223" spans="1:10" x14ac:dyDescent="0.2">
      <c r="A223" s="67"/>
      <c r="B223" s="48" t="s">
        <v>2461</v>
      </c>
      <c r="C223" s="312" t="s">
        <v>2462</v>
      </c>
      <c r="D223" s="283" t="s">
        <v>2181</v>
      </c>
      <c r="E223" s="219">
        <f>4980/165*1.4</f>
        <v>42.254545454545458</v>
      </c>
      <c r="F223" s="326">
        <f t="shared" si="8"/>
        <v>60.424000000000014</v>
      </c>
      <c r="G223" s="270">
        <v>0.6</v>
      </c>
      <c r="H223" s="313">
        <f t="shared" si="9"/>
        <v>36.254400000000004</v>
      </c>
      <c r="I223" s="244">
        <f>H223*3.322</f>
        <v>120.43711680000001</v>
      </c>
      <c r="J223" s="246">
        <v>310</v>
      </c>
    </row>
    <row r="224" spans="1:10" x14ac:dyDescent="0.2">
      <c r="A224" s="67"/>
      <c r="B224" s="46" t="s">
        <v>2463</v>
      </c>
      <c r="C224" s="312" t="s">
        <v>14</v>
      </c>
      <c r="D224" s="283" t="s">
        <v>2181</v>
      </c>
      <c r="E224" s="219">
        <f>4980/165*1.4</f>
        <v>42.254545454545458</v>
      </c>
      <c r="F224" s="326">
        <f t="shared" si="8"/>
        <v>60.424000000000014</v>
      </c>
      <c r="G224" s="261">
        <v>1.1100000000000001</v>
      </c>
      <c r="H224" s="313">
        <f t="shared" si="9"/>
        <v>67.070640000000026</v>
      </c>
      <c r="I224" s="244">
        <f>H224*3.322</f>
        <v>222.80866608000008</v>
      </c>
      <c r="J224" s="246">
        <v>580</v>
      </c>
    </row>
    <row r="225" spans="1:10" x14ac:dyDescent="0.2">
      <c r="A225" s="67"/>
      <c r="B225" s="48" t="s">
        <v>2464</v>
      </c>
      <c r="C225" s="312" t="s">
        <v>14</v>
      </c>
      <c r="D225" s="283" t="s">
        <v>2181</v>
      </c>
      <c r="E225" s="219">
        <f>4980/165*1.4</f>
        <v>42.254545454545458</v>
      </c>
      <c r="F225" s="326">
        <f t="shared" si="8"/>
        <v>60.424000000000014</v>
      </c>
      <c r="G225" s="270">
        <v>1.61</v>
      </c>
      <c r="H225" s="313">
        <f t="shared" si="9"/>
        <v>97.282640000000029</v>
      </c>
      <c r="I225" s="244">
        <f>H225*3.322</f>
        <v>323.17293008000013</v>
      </c>
      <c r="J225" s="246">
        <v>840</v>
      </c>
    </row>
    <row r="226" spans="1:10" x14ac:dyDescent="0.2">
      <c r="A226" s="67"/>
      <c r="B226" s="48"/>
      <c r="C226" s="312"/>
      <c r="D226" s="283"/>
      <c r="E226" s="288"/>
      <c r="F226" s="326">
        <f t="shared" si="8"/>
        <v>0</v>
      </c>
      <c r="G226" s="261"/>
      <c r="H226" s="313">
        <f t="shared" si="9"/>
        <v>0</v>
      </c>
      <c r="I226" s="336"/>
      <c r="J226" s="337"/>
    </row>
    <row r="227" spans="1:10" x14ac:dyDescent="0.2">
      <c r="A227" s="67" t="s">
        <v>2465</v>
      </c>
      <c r="B227" s="46" t="s">
        <v>2466</v>
      </c>
      <c r="C227" s="312" t="s">
        <v>154</v>
      </c>
      <c r="D227" s="283" t="s">
        <v>2181</v>
      </c>
      <c r="E227" s="219">
        <f>4980/165*1.4</f>
        <v>42.254545454545458</v>
      </c>
      <c r="F227" s="326">
        <f t="shared" si="8"/>
        <v>60.424000000000014</v>
      </c>
      <c r="G227" s="261">
        <v>2.0299999999999998</v>
      </c>
      <c r="H227" s="313">
        <f t="shared" si="9"/>
        <v>122.66072000000001</v>
      </c>
      <c r="I227" s="244">
        <f>H227*3.322</f>
        <v>407.47891184000002</v>
      </c>
      <c r="J227" s="246">
        <v>1060</v>
      </c>
    </row>
    <row r="228" spans="1:10" x14ac:dyDescent="0.2">
      <c r="A228" s="67"/>
      <c r="B228" s="48"/>
      <c r="C228" s="312"/>
      <c r="D228" s="283"/>
      <c r="E228" s="288"/>
      <c r="F228" s="326">
        <f t="shared" si="8"/>
        <v>0</v>
      </c>
      <c r="G228" s="270"/>
      <c r="H228" s="313">
        <f t="shared" si="9"/>
        <v>0</v>
      </c>
      <c r="I228" s="336"/>
      <c r="J228" s="337"/>
    </row>
    <row r="229" spans="1:10" x14ac:dyDescent="0.2">
      <c r="A229" s="67" t="s">
        <v>2467</v>
      </c>
      <c r="B229" s="46" t="s">
        <v>2468</v>
      </c>
      <c r="C229" s="312" t="s">
        <v>54</v>
      </c>
      <c r="D229" s="283" t="s">
        <v>2181</v>
      </c>
      <c r="E229" s="219">
        <f>4980/165*1.4</f>
        <v>42.254545454545458</v>
      </c>
      <c r="F229" s="326">
        <f t="shared" si="8"/>
        <v>60.424000000000014</v>
      </c>
      <c r="G229" s="261">
        <v>5.63</v>
      </c>
      <c r="H229" s="313">
        <f t="shared" si="9"/>
        <v>340.18712000000005</v>
      </c>
      <c r="I229" s="244">
        <f>H229*3.322</f>
        <v>1130.1016126400002</v>
      </c>
      <c r="J229" s="246">
        <v>1950</v>
      </c>
    </row>
    <row r="230" spans="1:10" x14ac:dyDescent="0.2">
      <c r="A230" s="67"/>
      <c r="B230" s="48" t="s">
        <v>2469</v>
      </c>
      <c r="C230" s="312"/>
      <c r="D230" s="283"/>
      <c r="E230" s="288"/>
      <c r="F230" s="326">
        <f t="shared" si="8"/>
        <v>0</v>
      </c>
      <c r="G230" s="270"/>
      <c r="H230" s="313">
        <f t="shared" si="9"/>
        <v>0</v>
      </c>
      <c r="I230" s="244"/>
      <c r="J230" s="246"/>
    </row>
    <row r="231" spans="1:10" x14ac:dyDescent="0.2">
      <c r="A231" s="67"/>
      <c r="B231" s="46"/>
      <c r="C231" s="312"/>
      <c r="D231" s="283"/>
      <c r="E231" s="288"/>
      <c r="F231" s="326">
        <f t="shared" si="8"/>
        <v>0</v>
      </c>
      <c r="G231" s="270"/>
      <c r="H231" s="313">
        <f t="shared" si="9"/>
        <v>0</v>
      </c>
      <c r="I231" s="336"/>
      <c r="J231" s="337"/>
    </row>
    <row r="232" spans="1:10" x14ac:dyDescent="0.2">
      <c r="A232" s="67" t="s">
        <v>2470</v>
      </c>
      <c r="B232" s="46" t="s">
        <v>2471</v>
      </c>
      <c r="C232" s="312"/>
      <c r="D232" s="283"/>
      <c r="E232" s="288"/>
      <c r="F232" s="326">
        <f t="shared" si="8"/>
        <v>0</v>
      </c>
      <c r="G232" s="270"/>
      <c r="H232" s="313">
        <f t="shared" si="9"/>
        <v>0</v>
      </c>
      <c r="I232" s="336"/>
      <c r="J232" s="337"/>
    </row>
    <row r="233" spans="1:10" x14ac:dyDescent="0.2">
      <c r="A233" s="67"/>
      <c r="B233" s="132" t="s">
        <v>2472</v>
      </c>
      <c r="C233" s="312" t="s">
        <v>142</v>
      </c>
      <c r="D233" s="283" t="s">
        <v>2181</v>
      </c>
      <c r="E233" s="219">
        <f>4980/165*1.4</f>
        <v>42.254545454545458</v>
      </c>
      <c r="F233" s="326">
        <f t="shared" si="8"/>
        <v>60.424000000000014</v>
      </c>
      <c r="G233" s="270">
        <v>2.29</v>
      </c>
      <c r="H233" s="313">
        <f t="shared" si="9"/>
        <v>138.37096000000003</v>
      </c>
      <c r="I233" s="244">
        <f>H233*3.322</f>
        <v>459.66832912000007</v>
      </c>
      <c r="J233" s="246">
        <v>1200</v>
      </c>
    </row>
    <row r="234" spans="1:10" x14ac:dyDescent="0.2">
      <c r="A234" s="67"/>
      <c r="B234" s="338" t="s">
        <v>2473</v>
      </c>
      <c r="C234" s="312" t="s">
        <v>14</v>
      </c>
      <c r="D234" s="284" t="s">
        <v>2181</v>
      </c>
      <c r="E234" s="218">
        <f>4980/165*1.4</f>
        <v>42.254545454545458</v>
      </c>
      <c r="F234" s="326">
        <f t="shared" si="8"/>
        <v>60.424000000000014</v>
      </c>
      <c r="G234" s="261">
        <v>2.86</v>
      </c>
      <c r="H234" s="313">
        <f t="shared" si="9"/>
        <v>172.81264000000004</v>
      </c>
      <c r="I234" s="244">
        <f>H234*3.322</f>
        <v>574.08359008000014</v>
      </c>
      <c r="J234" s="246">
        <v>1500</v>
      </c>
    </row>
    <row r="235" spans="1:10" x14ac:dyDescent="0.2">
      <c r="A235" s="67"/>
      <c r="B235" s="404" t="s">
        <v>2539</v>
      </c>
      <c r="C235" s="312" t="s">
        <v>14</v>
      </c>
      <c r="D235" s="284" t="s">
        <v>2181</v>
      </c>
      <c r="E235" s="218">
        <f>4980/165*1.4</f>
        <v>42.254545454545458</v>
      </c>
      <c r="F235" s="326">
        <f t="shared" si="8"/>
        <v>60.424000000000014</v>
      </c>
      <c r="G235" s="270">
        <v>3.44</v>
      </c>
      <c r="H235" s="313">
        <f t="shared" si="9"/>
        <v>207.85856000000004</v>
      </c>
      <c r="I235" s="244">
        <f>H235*3.322</f>
        <v>690.50613632000011</v>
      </c>
      <c r="J235" s="246">
        <v>1800</v>
      </c>
    </row>
    <row r="236" spans="1:10" x14ac:dyDescent="0.2">
      <c r="A236" s="67"/>
      <c r="B236" s="338" t="s">
        <v>2474</v>
      </c>
      <c r="C236" s="312" t="s">
        <v>14</v>
      </c>
      <c r="D236" s="284" t="s">
        <v>2181</v>
      </c>
      <c r="E236" s="218">
        <f>4980/165*1.4</f>
        <v>42.254545454545458</v>
      </c>
      <c r="F236" s="326">
        <f t="shared" si="8"/>
        <v>60.424000000000014</v>
      </c>
      <c r="G236" s="261">
        <v>4.0199999999999996</v>
      </c>
      <c r="H236" s="313">
        <f t="shared" si="9"/>
        <v>242.90448000000004</v>
      </c>
      <c r="I236" s="244">
        <f>H236*3.322</f>
        <v>806.92868256000008</v>
      </c>
      <c r="J236" s="246">
        <v>2110</v>
      </c>
    </row>
    <row r="237" spans="1:10" x14ac:dyDescent="0.2">
      <c r="A237" s="67"/>
      <c r="B237" s="46"/>
      <c r="C237" s="312"/>
      <c r="D237" s="283"/>
      <c r="E237" s="259"/>
      <c r="F237" s="326">
        <f t="shared" si="8"/>
        <v>0</v>
      </c>
      <c r="G237" s="261"/>
      <c r="H237" s="313">
        <f t="shared" si="9"/>
        <v>0</v>
      </c>
      <c r="I237" s="244"/>
      <c r="J237" s="246"/>
    </row>
    <row r="238" spans="1:10" x14ac:dyDescent="0.2">
      <c r="A238" s="67" t="s">
        <v>2475</v>
      </c>
      <c r="B238" s="48" t="s">
        <v>2476</v>
      </c>
      <c r="C238" s="312"/>
      <c r="D238" s="283"/>
      <c r="E238" s="259"/>
      <c r="F238" s="326">
        <f t="shared" ref="F238:F290" si="10">E238*1.3*1.1</f>
        <v>0</v>
      </c>
      <c r="G238" s="269"/>
      <c r="H238" s="313">
        <f t="shared" si="9"/>
        <v>0</v>
      </c>
      <c r="I238" s="336"/>
      <c r="J238" s="337"/>
    </row>
    <row r="239" spans="1:10" x14ac:dyDescent="0.2">
      <c r="A239" s="67"/>
      <c r="B239" s="46" t="s">
        <v>2477</v>
      </c>
      <c r="C239" s="312" t="s">
        <v>791</v>
      </c>
      <c r="D239" s="284" t="s">
        <v>2181</v>
      </c>
      <c r="E239" s="218">
        <f>4980/165*1.4</f>
        <v>42.254545454545458</v>
      </c>
      <c r="F239" s="326">
        <f t="shared" si="10"/>
        <v>60.424000000000014</v>
      </c>
      <c r="G239" s="269">
        <v>2.76</v>
      </c>
      <c r="H239" s="313">
        <f t="shared" si="9"/>
        <v>166.77024000000003</v>
      </c>
      <c r="I239" s="244">
        <f>H239*3.322</f>
        <v>554.01073728000006</v>
      </c>
      <c r="J239" s="246">
        <v>1450</v>
      </c>
    </row>
    <row r="240" spans="1:10" x14ac:dyDescent="0.2">
      <c r="A240" s="67"/>
      <c r="B240" s="338" t="s">
        <v>2473</v>
      </c>
      <c r="C240" s="312" t="s">
        <v>14</v>
      </c>
      <c r="D240" s="284" t="s">
        <v>2181</v>
      </c>
      <c r="E240" s="218">
        <f>4980/165*1.4</f>
        <v>42.254545454545458</v>
      </c>
      <c r="F240" s="326">
        <f t="shared" si="10"/>
        <v>60.424000000000014</v>
      </c>
      <c r="G240" s="270">
        <v>4.12</v>
      </c>
      <c r="H240" s="313">
        <f t="shared" si="9"/>
        <v>248.94688000000005</v>
      </c>
      <c r="I240" s="244">
        <f>H240*3.322</f>
        <v>827.00153536000016</v>
      </c>
      <c r="J240" s="246">
        <v>2160</v>
      </c>
    </row>
    <row r="241" spans="1:10" x14ac:dyDescent="0.2">
      <c r="A241" s="67"/>
      <c r="B241" s="404" t="s">
        <v>2539</v>
      </c>
      <c r="C241" s="312" t="s">
        <v>14</v>
      </c>
      <c r="D241" s="284" t="s">
        <v>2181</v>
      </c>
      <c r="E241" s="218">
        <f>4980/165*1.4</f>
        <v>42.254545454545458</v>
      </c>
      <c r="F241" s="326">
        <f t="shared" si="10"/>
        <v>60.424000000000014</v>
      </c>
      <c r="G241" s="261">
        <v>5.47</v>
      </c>
      <c r="H241" s="313">
        <f t="shared" si="9"/>
        <v>330.51928000000004</v>
      </c>
      <c r="I241" s="244">
        <f>H241*3.322</f>
        <v>1097.9850481600001</v>
      </c>
      <c r="J241" s="246">
        <v>2870</v>
      </c>
    </row>
    <row r="242" spans="1:10" x14ac:dyDescent="0.2">
      <c r="A242" s="67"/>
      <c r="B242" s="338" t="s">
        <v>2474</v>
      </c>
      <c r="C242" s="312" t="s">
        <v>14</v>
      </c>
      <c r="D242" s="284" t="s">
        <v>2181</v>
      </c>
      <c r="E242" s="218">
        <f>4980/165*1.4</f>
        <v>42.254545454545458</v>
      </c>
      <c r="F242" s="326">
        <f t="shared" si="10"/>
        <v>60.424000000000014</v>
      </c>
      <c r="G242" s="261">
        <v>6.82</v>
      </c>
      <c r="H242" s="313">
        <f t="shared" si="9"/>
        <v>412.09168000000011</v>
      </c>
      <c r="I242" s="244">
        <f>H242*3.322</f>
        <v>1368.9685609600003</v>
      </c>
      <c r="J242" s="246">
        <v>3580</v>
      </c>
    </row>
    <row r="243" spans="1:10" x14ac:dyDescent="0.2">
      <c r="A243" s="67"/>
      <c r="B243" s="381"/>
      <c r="C243" s="312"/>
      <c r="D243" s="283"/>
      <c r="E243" s="259"/>
      <c r="F243" s="326">
        <f t="shared" si="10"/>
        <v>0</v>
      </c>
      <c r="G243" s="261"/>
      <c r="H243" s="313">
        <f t="shared" si="9"/>
        <v>0</v>
      </c>
      <c r="I243" s="244"/>
      <c r="J243" s="246"/>
    </row>
    <row r="244" spans="1:10" x14ac:dyDescent="0.2">
      <c r="A244" s="67" t="s">
        <v>2478</v>
      </c>
      <c r="B244" s="46" t="s">
        <v>2479</v>
      </c>
      <c r="C244" s="312" t="s">
        <v>507</v>
      </c>
      <c r="D244" s="284" t="s">
        <v>2181</v>
      </c>
      <c r="E244" s="218">
        <f>4980/165*1.4</f>
        <v>42.254545454545458</v>
      </c>
      <c r="F244" s="326">
        <f t="shared" si="10"/>
        <v>60.424000000000014</v>
      </c>
      <c r="G244" s="261">
        <v>7.7</v>
      </c>
      <c r="H244" s="313">
        <f t="shared" si="9"/>
        <v>465.26480000000009</v>
      </c>
      <c r="I244" s="244">
        <f>H244*3.322</f>
        <v>1545.6096656000004</v>
      </c>
      <c r="J244" s="246">
        <v>4050</v>
      </c>
    </row>
    <row r="245" spans="1:10" x14ac:dyDescent="0.2">
      <c r="A245" s="67"/>
      <c r="B245" s="46"/>
      <c r="C245" s="312"/>
      <c r="D245" s="283"/>
      <c r="E245" s="259"/>
      <c r="F245" s="326">
        <f t="shared" si="10"/>
        <v>0</v>
      </c>
      <c r="G245" s="261"/>
      <c r="H245" s="313">
        <f t="shared" si="9"/>
        <v>0</v>
      </c>
      <c r="I245" s="244"/>
      <c r="J245" s="246"/>
    </row>
    <row r="246" spans="1:10" x14ac:dyDescent="0.2">
      <c r="A246" s="67" t="s">
        <v>2480</v>
      </c>
      <c r="B246" s="48" t="s">
        <v>2481</v>
      </c>
      <c r="C246" s="312" t="s">
        <v>69</v>
      </c>
      <c r="D246" s="284" t="s">
        <v>2181</v>
      </c>
      <c r="E246" s="218">
        <f>4980/165*1.4</f>
        <v>42.254545454545458</v>
      </c>
      <c r="F246" s="326">
        <f t="shared" si="10"/>
        <v>60.424000000000014</v>
      </c>
      <c r="G246" s="261">
        <v>2</v>
      </c>
      <c r="H246" s="313">
        <f t="shared" si="9"/>
        <v>120.84800000000003</v>
      </c>
      <c r="I246" s="244">
        <f>H246*3.322</f>
        <v>401.45705600000008</v>
      </c>
      <c r="J246" s="246">
        <v>1050</v>
      </c>
    </row>
    <row r="247" spans="1:10" x14ac:dyDescent="0.2">
      <c r="A247" s="67"/>
      <c r="B247" s="48" t="s">
        <v>2482</v>
      </c>
      <c r="C247" s="312"/>
      <c r="D247" s="283"/>
      <c r="E247" s="259"/>
      <c r="F247" s="326">
        <f t="shared" si="10"/>
        <v>0</v>
      </c>
      <c r="G247" s="261"/>
      <c r="H247" s="313">
        <f t="shared" si="9"/>
        <v>0</v>
      </c>
      <c r="I247" s="244"/>
      <c r="J247" s="246"/>
    </row>
    <row r="248" spans="1:10" x14ac:dyDescent="0.2">
      <c r="A248" s="67"/>
      <c r="B248" s="48"/>
      <c r="C248" s="312"/>
      <c r="D248" s="283"/>
      <c r="E248" s="259"/>
      <c r="F248" s="326">
        <f t="shared" si="10"/>
        <v>0</v>
      </c>
      <c r="G248" s="261"/>
      <c r="H248" s="313">
        <f t="shared" si="9"/>
        <v>0</v>
      </c>
      <c r="I248" s="336"/>
      <c r="J248" s="337"/>
    </row>
    <row r="249" spans="1:10" x14ac:dyDescent="0.2">
      <c r="A249" s="67" t="s">
        <v>2483</v>
      </c>
      <c r="B249" s="48" t="s">
        <v>2484</v>
      </c>
      <c r="C249" s="312" t="s">
        <v>14</v>
      </c>
      <c r="D249" s="284" t="s">
        <v>2181</v>
      </c>
      <c r="E249" s="218">
        <f t="shared" ref="E249:E254" si="11">4980/165*1.4</f>
        <v>42.254545454545458</v>
      </c>
      <c r="F249" s="326">
        <f t="shared" si="10"/>
        <v>60.424000000000014</v>
      </c>
      <c r="G249" s="270">
        <v>3.96</v>
      </c>
      <c r="H249" s="313">
        <f t="shared" si="9"/>
        <v>239.27904000000007</v>
      </c>
      <c r="I249" s="244">
        <f t="shared" ref="I249:I254" si="12">H249*3.322</f>
        <v>794.8849708800002</v>
      </c>
      <c r="J249" s="246">
        <v>2080</v>
      </c>
    </row>
    <row r="250" spans="1:10" x14ac:dyDescent="0.2">
      <c r="A250" s="67"/>
      <c r="B250" s="48" t="s">
        <v>2485</v>
      </c>
      <c r="C250" s="312" t="s">
        <v>14</v>
      </c>
      <c r="D250" s="284" t="s">
        <v>2181</v>
      </c>
      <c r="E250" s="218">
        <f t="shared" si="11"/>
        <v>42.254545454545458</v>
      </c>
      <c r="F250" s="326">
        <f t="shared" si="10"/>
        <v>60.424000000000014</v>
      </c>
      <c r="G250" s="261">
        <v>5.48</v>
      </c>
      <c r="H250" s="313">
        <f t="shared" si="9"/>
        <v>331.1235200000001</v>
      </c>
      <c r="I250" s="244">
        <f t="shared" si="12"/>
        <v>1099.9923334400003</v>
      </c>
      <c r="J250" s="246">
        <v>2880</v>
      </c>
    </row>
    <row r="251" spans="1:10" x14ac:dyDescent="0.2">
      <c r="A251" s="67"/>
      <c r="B251" s="46" t="s">
        <v>2486</v>
      </c>
      <c r="C251" s="312" t="s">
        <v>14</v>
      </c>
      <c r="D251" s="284" t="s">
        <v>2181</v>
      </c>
      <c r="E251" s="218">
        <f t="shared" si="11"/>
        <v>42.254545454545458</v>
      </c>
      <c r="F251" s="326">
        <f t="shared" si="10"/>
        <v>60.424000000000014</v>
      </c>
      <c r="G251" s="261">
        <v>7.66</v>
      </c>
      <c r="H251" s="313">
        <f t="shared" si="9"/>
        <v>462.84784000000013</v>
      </c>
      <c r="I251" s="244">
        <f t="shared" si="12"/>
        <v>1537.5805244800006</v>
      </c>
      <c r="J251" s="246">
        <v>4020</v>
      </c>
    </row>
    <row r="252" spans="1:10" x14ac:dyDescent="0.2">
      <c r="A252" s="405"/>
      <c r="B252" t="s">
        <v>2487</v>
      </c>
      <c r="C252" s="312" t="s">
        <v>14</v>
      </c>
      <c r="D252" s="284" t="s">
        <v>2181</v>
      </c>
      <c r="E252" s="218">
        <f t="shared" si="11"/>
        <v>42.254545454545458</v>
      </c>
      <c r="F252" s="326">
        <f t="shared" si="10"/>
        <v>60.424000000000014</v>
      </c>
      <c r="G252" s="261">
        <v>8.9700000000000006</v>
      </c>
      <c r="H252" s="313">
        <f t="shared" si="9"/>
        <v>542.00328000000013</v>
      </c>
      <c r="I252" s="244">
        <f t="shared" si="12"/>
        <v>1800.5348961600005</v>
      </c>
      <c r="J252" s="246">
        <v>4710</v>
      </c>
    </row>
    <row r="253" spans="1:10" x14ac:dyDescent="0.2">
      <c r="A253" s="405"/>
      <c r="B253" s="263" t="s">
        <v>2488</v>
      </c>
      <c r="C253" s="312" t="s">
        <v>14</v>
      </c>
      <c r="D253" s="284" t="s">
        <v>2181</v>
      </c>
      <c r="E253" s="218">
        <f t="shared" si="11"/>
        <v>42.254545454545458</v>
      </c>
      <c r="F253" s="326">
        <f t="shared" si="10"/>
        <v>60.424000000000014</v>
      </c>
      <c r="G253" s="261">
        <v>11.8</v>
      </c>
      <c r="H253" s="313">
        <f t="shared" si="9"/>
        <v>713.00320000000022</v>
      </c>
      <c r="I253" s="244">
        <f t="shared" si="12"/>
        <v>2368.5966304000008</v>
      </c>
      <c r="J253" s="246">
        <v>6200</v>
      </c>
    </row>
    <row r="254" spans="1:10" x14ac:dyDescent="0.2">
      <c r="A254" s="405"/>
      <c r="B254" s="263" t="s">
        <v>2540</v>
      </c>
      <c r="C254" s="312" t="s">
        <v>14</v>
      </c>
      <c r="D254" s="284" t="s">
        <v>2181</v>
      </c>
      <c r="E254" s="218">
        <f t="shared" si="11"/>
        <v>42.254545454545458</v>
      </c>
      <c r="F254" s="326">
        <f t="shared" si="10"/>
        <v>60.424000000000014</v>
      </c>
      <c r="G254" s="261">
        <v>13.4</v>
      </c>
      <c r="H254" s="313">
        <f t="shared" si="9"/>
        <v>809.68160000000023</v>
      </c>
      <c r="I254" s="244">
        <f t="shared" si="12"/>
        <v>2689.7622752000007</v>
      </c>
      <c r="J254" s="246">
        <v>7040</v>
      </c>
    </row>
    <row r="255" spans="1:10" ht="9.75" customHeight="1" x14ac:dyDescent="0.2">
      <c r="A255" s="405"/>
      <c r="B255" s="263"/>
      <c r="C255" s="282"/>
      <c r="D255" s="283"/>
      <c r="E255" s="259"/>
      <c r="F255" s="326">
        <f t="shared" si="10"/>
        <v>0</v>
      </c>
      <c r="G255" s="261"/>
      <c r="H255" s="313">
        <f t="shared" si="9"/>
        <v>0</v>
      </c>
      <c r="I255" s="336"/>
      <c r="J255" s="337"/>
    </row>
    <row r="256" spans="1:10" x14ac:dyDescent="0.2">
      <c r="A256" s="405" t="s">
        <v>2489</v>
      </c>
      <c r="B256" t="s">
        <v>2490</v>
      </c>
      <c r="C256" s="282" t="s">
        <v>2491</v>
      </c>
      <c r="D256" s="284" t="s">
        <v>2181</v>
      </c>
      <c r="E256" s="218">
        <f>4980/165*1.4</f>
        <v>42.254545454545458</v>
      </c>
      <c r="F256" s="326">
        <f t="shared" si="10"/>
        <v>60.424000000000014</v>
      </c>
      <c r="G256" s="261">
        <v>0.5</v>
      </c>
      <c r="H256" s="313">
        <f t="shared" si="9"/>
        <v>30.212000000000007</v>
      </c>
      <c r="I256" s="244">
        <f>H256*3.322+H257*3.322</f>
        <v>200.72852800000004</v>
      </c>
      <c r="J256" s="246">
        <v>520</v>
      </c>
    </row>
    <row r="257" spans="1:10" x14ac:dyDescent="0.2">
      <c r="A257" s="405"/>
      <c r="B257" t="s">
        <v>2492</v>
      </c>
      <c r="C257" s="282" t="s">
        <v>2493</v>
      </c>
      <c r="D257" s="284" t="s">
        <v>2181</v>
      </c>
      <c r="E257" s="218">
        <f>4980/165*1.4</f>
        <v>42.254545454545458</v>
      </c>
      <c r="F257" s="326">
        <f t="shared" si="10"/>
        <v>60.424000000000014</v>
      </c>
      <c r="G257" s="269">
        <v>0.5</v>
      </c>
      <c r="H257" s="313">
        <f t="shared" si="9"/>
        <v>30.212000000000007</v>
      </c>
      <c r="I257" s="244"/>
      <c r="J257" s="246"/>
    </row>
    <row r="258" spans="1:10" x14ac:dyDescent="0.2">
      <c r="A258" s="405" t="s">
        <v>2494</v>
      </c>
      <c r="B258" s="263" t="s">
        <v>2495</v>
      </c>
      <c r="C258" s="312"/>
      <c r="D258" s="283"/>
      <c r="E258" s="259"/>
      <c r="F258" s="326">
        <f t="shared" si="10"/>
        <v>0</v>
      </c>
      <c r="G258" s="261"/>
      <c r="H258" s="313">
        <f t="shared" ref="H258:H290" si="13">F258*G258</f>
        <v>0</v>
      </c>
      <c r="I258" s="336"/>
      <c r="J258" s="337"/>
    </row>
    <row r="259" spans="1:10" x14ac:dyDescent="0.2">
      <c r="A259" s="405"/>
      <c r="B259" t="s">
        <v>1428</v>
      </c>
      <c r="C259" s="312" t="s">
        <v>1602</v>
      </c>
      <c r="D259" s="284" t="s">
        <v>2181</v>
      </c>
      <c r="E259" s="218">
        <f>4980/165*1.4</f>
        <v>42.254545454545458</v>
      </c>
      <c r="F259" s="326">
        <f t="shared" si="10"/>
        <v>60.424000000000014</v>
      </c>
      <c r="G259" s="261">
        <v>3.4</v>
      </c>
      <c r="H259" s="313">
        <f t="shared" si="13"/>
        <v>205.44160000000005</v>
      </c>
      <c r="I259" s="244">
        <f>H259*3.322</f>
        <v>682.47699520000015</v>
      </c>
      <c r="J259" s="246">
        <v>1780</v>
      </c>
    </row>
    <row r="260" spans="1:10" x14ac:dyDescent="0.2">
      <c r="A260" s="405"/>
      <c r="B260" s="382" t="s">
        <v>2496</v>
      </c>
      <c r="C260" s="312" t="s">
        <v>14</v>
      </c>
      <c r="D260" s="284" t="s">
        <v>2181</v>
      </c>
      <c r="E260" s="218">
        <f>4980/165*1.4</f>
        <v>42.254545454545458</v>
      </c>
      <c r="F260" s="326">
        <f t="shared" si="10"/>
        <v>60.424000000000014</v>
      </c>
      <c r="G260" s="270">
        <v>4.5</v>
      </c>
      <c r="H260" s="313">
        <f t="shared" si="13"/>
        <v>271.90800000000007</v>
      </c>
      <c r="I260" s="244">
        <f>H260*3.322</f>
        <v>903.27837600000021</v>
      </c>
      <c r="J260" s="246">
        <v>2360</v>
      </c>
    </row>
    <row r="261" spans="1:10" x14ac:dyDescent="0.2">
      <c r="A261" s="405"/>
      <c r="B261" s="383" t="s">
        <v>2497</v>
      </c>
      <c r="C261" s="312" t="s">
        <v>14</v>
      </c>
      <c r="D261" s="284" t="s">
        <v>2181</v>
      </c>
      <c r="E261" s="218">
        <f>4980/165*1.4</f>
        <v>42.254545454545458</v>
      </c>
      <c r="F261" s="326">
        <f t="shared" si="10"/>
        <v>60.424000000000014</v>
      </c>
      <c r="G261" s="261">
        <v>5.2</v>
      </c>
      <c r="H261" s="313">
        <f t="shared" si="13"/>
        <v>314.20480000000009</v>
      </c>
      <c r="I261" s="244">
        <f>H261*3.322</f>
        <v>1043.7883456000004</v>
      </c>
      <c r="J261" s="246">
        <v>2730</v>
      </c>
    </row>
    <row r="262" spans="1:10" ht="15" x14ac:dyDescent="0.25">
      <c r="A262" s="405" t="s">
        <v>2498</v>
      </c>
      <c r="B262" s="384" t="s">
        <v>2499</v>
      </c>
      <c r="C262" s="397" t="s">
        <v>2500</v>
      </c>
      <c r="D262" s="398" t="s">
        <v>2231</v>
      </c>
      <c r="E262" s="386">
        <f>6770/165*1.4</f>
        <v>57.442424242424238</v>
      </c>
      <c r="F262" s="326">
        <f t="shared" si="10"/>
        <v>82.14266666666667</v>
      </c>
      <c r="G262" s="299">
        <v>4</v>
      </c>
      <c r="H262" s="313">
        <f t="shared" si="13"/>
        <v>328.57066666666668</v>
      </c>
      <c r="I262" s="299">
        <f t="shared" ref="I262:I290" si="14">H262*3.322</f>
        <v>1091.5117546666668</v>
      </c>
      <c r="J262" s="313">
        <v>2860</v>
      </c>
    </row>
    <row r="263" spans="1:10" ht="15" x14ac:dyDescent="0.25">
      <c r="A263" s="439"/>
      <c r="B263" s="387"/>
      <c r="C263" s="436"/>
      <c r="D263" s="437"/>
      <c r="E263" s="390"/>
      <c r="F263" s="391">
        <f t="shared" si="10"/>
        <v>0</v>
      </c>
      <c r="G263" s="392"/>
      <c r="H263" s="393">
        <f t="shared" si="13"/>
        <v>0</v>
      </c>
      <c r="I263" s="392"/>
      <c r="J263" s="393"/>
    </row>
    <row r="264" spans="1:10" ht="30" x14ac:dyDescent="0.25">
      <c r="A264" s="405" t="s">
        <v>2501</v>
      </c>
      <c r="B264" s="384" t="s">
        <v>2502</v>
      </c>
      <c r="C264" s="397" t="s">
        <v>1001</v>
      </c>
      <c r="D264" s="398" t="s">
        <v>2231</v>
      </c>
      <c r="E264" s="386">
        <f>6770/165*1.4</f>
        <v>57.442424242424238</v>
      </c>
      <c r="F264" s="326">
        <f t="shared" si="10"/>
        <v>82.14266666666667</v>
      </c>
      <c r="G264" s="299">
        <v>2.8</v>
      </c>
      <c r="H264" s="313">
        <f t="shared" si="13"/>
        <v>229.99946666666665</v>
      </c>
      <c r="I264" s="299">
        <f t="shared" si="14"/>
        <v>764.05822826666667</v>
      </c>
      <c r="J264" s="313">
        <v>2000</v>
      </c>
    </row>
    <row r="265" spans="1:10" ht="15" x14ac:dyDescent="0.25">
      <c r="A265" s="405"/>
      <c r="B265" s="384"/>
      <c r="C265" s="397"/>
      <c r="D265" s="398"/>
      <c r="E265" s="386"/>
      <c r="F265" s="326">
        <f t="shared" si="10"/>
        <v>0</v>
      </c>
      <c r="G265" s="299"/>
      <c r="H265" s="313">
        <f t="shared" si="13"/>
        <v>0</v>
      </c>
      <c r="I265" s="299"/>
      <c r="J265" s="313"/>
    </row>
    <row r="266" spans="1:10" ht="15" x14ac:dyDescent="0.25">
      <c r="A266" s="405" t="s">
        <v>2503</v>
      </c>
      <c r="B266" s="384" t="s">
        <v>2504</v>
      </c>
      <c r="C266" s="397" t="s">
        <v>1001</v>
      </c>
      <c r="D266" s="398" t="s">
        <v>2231</v>
      </c>
      <c r="E266" s="386">
        <f>6770/165*1.4</f>
        <v>57.442424242424238</v>
      </c>
      <c r="F266" s="326">
        <f t="shared" si="10"/>
        <v>82.14266666666667</v>
      </c>
      <c r="G266" s="299">
        <v>6</v>
      </c>
      <c r="H266" s="313">
        <f t="shared" si="13"/>
        <v>492.85599999999999</v>
      </c>
      <c r="I266" s="299">
        <f t="shared" si="14"/>
        <v>1637.267632</v>
      </c>
      <c r="J266" s="313">
        <v>4290</v>
      </c>
    </row>
    <row r="267" spans="1:10" ht="15" x14ac:dyDescent="0.25">
      <c r="A267" s="405"/>
      <c r="B267" s="384"/>
      <c r="C267" s="397"/>
      <c r="D267" s="398"/>
      <c r="E267" s="386"/>
      <c r="F267" s="326">
        <f t="shared" si="10"/>
        <v>0</v>
      </c>
      <c r="G267" s="299"/>
      <c r="H267" s="313">
        <f t="shared" si="13"/>
        <v>0</v>
      </c>
      <c r="I267" s="299"/>
      <c r="J267" s="313"/>
    </row>
    <row r="268" spans="1:10" ht="15" x14ac:dyDescent="0.25">
      <c r="A268" s="405" t="s">
        <v>2505</v>
      </c>
      <c r="B268" s="384" t="s">
        <v>2506</v>
      </c>
      <c r="C268" s="397" t="s">
        <v>1014</v>
      </c>
      <c r="D268" s="398" t="s">
        <v>2244</v>
      </c>
      <c r="E268" s="386">
        <f t="shared" ref="E268:E290" si="15">5800/165*1.4</f>
        <v>49.212121212121204</v>
      </c>
      <c r="F268" s="326">
        <f t="shared" si="10"/>
        <v>70.373333333333335</v>
      </c>
      <c r="G268" s="299">
        <v>2.76</v>
      </c>
      <c r="H268" s="313">
        <f t="shared" si="13"/>
        <v>194.2304</v>
      </c>
      <c r="I268" s="299">
        <f t="shared" si="14"/>
        <v>645.23338880000006</v>
      </c>
      <c r="J268" s="313">
        <v>1690</v>
      </c>
    </row>
    <row r="269" spans="1:10" ht="15" x14ac:dyDescent="0.25">
      <c r="A269" s="405"/>
      <c r="B269" s="384"/>
      <c r="C269" s="385"/>
      <c r="D269" s="342"/>
      <c r="E269" s="386"/>
      <c r="F269" s="326">
        <f t="shared" si="10"/>
        <v>0</v>
      </c>
      <c r="G269" s="299"/>
      <c r="H269" s="313">
        <f t="shared" si="13"/>
        <v>0</v>
      </c>
      <c r="I269" s="299"/>
      <c r="J269" s="313"/>
    </row>
    <row r="270" spans="1:10" ht="15" x14ac:dyDescent="0.25">
      <c r="A270" s="405" t="s">
        <v>2507</v>
      </c>
      <c r="B270" s="384" t="s">
        <v>2508</v>
      </c>
      <c r="C270" s="385" t="s">
        <v>1014</v>
      </c>
      <c r="D270" s="342" t="s">
        <v>2244</v>
      </c>
      <c r="E270" s="386">
        <f t="shared" si="15"/>
        <v>49.212121212121204</v>
      </c>
      <c r="F270" s="326">
        <f t="shared" si="10"/>
        <v>70.373333333333335</v>
      </c>
      <c r="G270" s="299">
        <v>7</v>
      </c>
      <c r="H270" s="313">
        <f t="shared" si="13"/>
        <v>492.61333333333334</v>
      </c>
      <c r="I270" s="299">
        <f t="shared" si="14"/>
        <v>1636.4614933333335</v>
      </c>
      <c r="J270" s="313">
        <v>4280</v>
      </c>
    </row>
    <row r="271" spans="1:10" ht="15" x14ac:dyDescent="0.25">
      <c r="A271" s="405"/>
      <c r="B271" s="384"/>
      <c r="C271" s="385"/>
      <c r="D271" s="342"/>
      <c r="E271" s="386"/>
      <c r="F271" s="326">
        <f t="shared" si="10"/>
        <v>0</v>
      </c>
      <c r="G271" s="299"/>
      <c r="H271" s="313">
        <f t="shared" si="13"/>
        <v>0</v>
      </c>
      <c r="I271" s="299"/>
      <c r="J271" s="313"/>
    </row>
    <row r="272" spans="1:10" ht="15" x14ac:dyDescent="0.25">
      <c r="A272" s="405" t="s">
        <v>2509</v>
      </c>
      <c r="B272" s="384" t="s">
        <v>1020</v>
      </c>
      <c r="C272" s="385" t="s">
        <v>1014</v>
      </c>
      <c r="D272" s="342" t="s">
        <v>2244</v>
      </c>
      <c r="E272" s="386">
        <f t="shared" si="15"/>
        <v>49.212121212121204</v>
      </c>
      <c r="F272" s="326">
        <f t="shared" si="10"/>
        <v>70.373333333333335</v>
      </c>
      <c r="G272" s="299">
        <v>8.7799999999999994</v>
      </c>
      <c r="H272" s="313">
        <f t="shared" si="13"/>
        <v>617.87786666666659</v>
      </c>
      <c r="I272" s="299">
        <f t="shared" si="14"/>
        <v>2052.5902730666667</v>
      </c>
      <c r="J272" s="313">
        <v>5370</v>
      </c>
    </row>
    <row r="273" spans="1:10" ht="15" x14ac:dyDescent="0.25">
      <c r="A273" s="405"/>
      <c r="B273" s="384"/>
      <c r="C273" s="385"/>
      <c r="D273" s="342"/>
      <c r="E273" s="386"/>
      <c r="F273" s="326">
        <f t="shared" si="10"/>
        <v>0</v>
      </c>
      <c r="G273" s="299"/>
      <c r="H273" s="313">
        <f t="shared" si="13"/>
        <v>0</v>
      </c>
      <c r="I273" s="299"/>
      <c r="J273" s="313"/>
    </row>
    <row r="274" spans="1:10" ht="15" x14ac:dyDescent="0.25">
      <c r="A274" s="405" t="s">
        <v>2510</v>
      </c>
      <c r="B274" s="384" t="s">
        <v>2511</v>
      </c>
      <c r="C274" s="385" t="s">
        <v>1014</v>
      </c>
      <c r="D274" s="342" t="s">
        <v>2244</v>
      </c>
      <c r="E274" s="386">
        <f t="shared" si="15"/>
        <v>49.212121212121204</v>
      </c>
      <c r="F274" s="326">
        <f t="shared" si="10"/>
        <v>70.373333333333335</v>
      </c>
      <c r="G274" s="299">
        <v>1.2</v>
      </c>
      <c r="H274" s="313">
        <f t="shared" si="13"/>
        <v>84.447999999999993</v>
      </c>
      <c r="I274" s="299">
        <f t="shared" si="14"/>
        <v>280.53625599999998</v>
      </c>
      <c r="J274" s="313">
        <v>730</v>
      </c>
    </row>
    <row r="275" spans="1:10" ht="15" x14ac:dyDescent="0.25">
      <c r="A275" s="405"/>
      <c r="B275" s="384"/>
      <c r="C275" s="385"/>
      <c r="D275" s="342"/>
      <c r="E275" s="386"/>
      <c r="F275" s="326">
        <f t="shared" si="10"/>
        <v>0</v>
      </c>
      <c r="G275" s="299"/>
      <c r="H275" s="313">
        <f t="shared" si="13"/>
        <v>0</v>
      </c>
      <c r="I275" s="299"/>
      <c r="J275" s="313"/>
    </row>
    <row r="276" spans="1:10" ht="15" x14ac:dyDescent="0.25">
      <c r="A276" s="405" t="s">
        <v>2512</v>
      </c>
      <c r="B276" s="384" t="s">
        <v>2513</v>
      </c>
      <c r="C276" s="385" t="s">
        <v>1014</v>
      </c>
      <c r="D276" s="342" t="s">
        <v>2244</v>
      </c>
      <c r="E276" s="386">
        <f t="shared" si="15"/>
        <v>49.212121212121204</v>
      </c>
      <c r="F276" s="326">
        <f t="shared" si="10"/>
        <v>70.373333333333335</v>
      </c>
      <c r="G276" s="299">
        <v>0.8</v>
      </c>
      <c r="H276" s="313">
        <f t="shared" si="13"/>
        <v>56.298666666666669</v>
      </c>
      <c r="I276" s="299">
        <f t="shared" si="14"/>
        <v>187.02417066666669</v>
      </c>
      <c r="J276" s="313">
        <v>490</v>
      </c>
    </row>
    <row r="277" spans="1:10" ht="15" x14ac:dyDescent="0.25">
      <c r="A277" s="405"/>
      <c r="B277" s="384"/>
      <c r="C277" s="385"/>
      <c r="D277" s="342"/>
      <c r="E277" s="386"/>
      <c r="F277" s="326">
        <f t="shared" si="10"/>
        <v>0</v>
      </c>
      <c r="G277" s="299"/>
      <c r="H277" s="313">
        <f t="shared" si="13"/>
        <v>0</v>
      </c>
      <c r="I277" s="299"/>
      <c r="J277" s="313"/>
    </row>
    <row r="278" spans="1:10" ht="15" x14ac:dyDescent="0.25">
      <c r="A278" s="405" t="s">
        <v>2514</v>
      </c>
      <c r="B278" s="384" t="s">
        <v>2515</v>
      </c>
      <c r="C278" s="385" t="s">
        <v>1014</v>
      </c>
      <c r="D278" s="342" t="s">
        <v>2231</v>
      </c>
      <c r="E278" s="386">
        <f>6770/165*1.4</f>
        <v>57.442424242424238</v>
      </c>
      <c r="F278" s="326">
        <f t="shared" si="10"/>
        <v>82.14266666666667</v>
      </c>
      <c r="G278" s="299">
        <v>3.2</v>
      </c>
      <c r="H278" s="313">
        <f t="shared" si="13"/>
        <v>262.85653333333335</v>
      </c>
      <c r="I278" s="299">
        <f t="shared" si="14"/>
        <v>873.20940373333337</v>
      </c>
      <c r="J278" s="313">
        <v>2280</v>
      </c>
    </row>
    <row r="279" spans="1:10" ht="15" x14ac:dyDescent="0.25">
      <c r="A279" s="405"/>
      <c r="B279" s="384"/>
      <c r="C279" s="385"/>
      <c r="D279" s="342"/>
      <c r="E279" s="386"/>
      <c r="F279" s="326">
        <f t="shared" si="10"/>
        <v>0</v>
      </c>
      <c r="G279" s="299"/>
      <c r="H279" s="313">
        <f t="shared" si="13"/>
        <v>0</v>
      </c>
      <c r="I279" s="299"/>
      <c r="J279" s="313"/>
    </row>
    <row r="280" spans="1:10" ht="15" x14ac:dyDescent="0.25">
      <c r="A280" s="405" t="s">
        <v>2516</v>
      </c>
      <c r="B280" s="384" t="s">
        <v>2517</v>
      </c>
      <c r="C280" s="385" t="s">
        <v>1014</v>
      </c>
      <c r="D280" s="342" t="s">
        <v>2244</v>
      </c>
      <c r="E280" s="386">
        <f t="shared" si="15"/>
        <v>49.212121212121204</v>
      </c>
      <c r="F280" s="326">
        <f t="shared" si="10"/>
        <v>70.373333333333335</v>
      </c>
      <c r="G280" s="299">
        <v>0.6</v>
      </c>
      <c r="H280" s="313">
        <f t="shared" si="13"/>
        <v>42.223999999999997</v>
      </c>
      <c r="I280" s="299">
        <f t="shared" si="14"/>
        <v>140.26812799999999</v>
      </c>
      <c r="J280" s="313">
        <v>360</v>
      </c>
    </row>
    <row r="281" spans="1:10" ht="15" x14ac:dyDescent="0.25">
      <c r="A281" s="405"/>
      <c r="B281" s="384"/>
      <c r="C281" s="385"/>
      <c r="D281" s="342"/>
      <c r="E281" s="386"/>
      <c r="F281" s="326">
        <f t="shared" si="10"/>
        <v>0</v>
      </c>
      <c r="G281" s="299"/>
      <c r="H281" s="313">
        <f t="shared" si="13"/>
        <v>0</v>
      </c>
      <c r="I281" s="299"/>
      <c r="J281" s="313"/>
    </row>
    <row r="282" spans="1:10" ht="15" x14ac:dyDescent="0.25">
      <c r="A282" s="405" t="s">
        <v>2518</v>
      </c>
      <c r="B282" s="384" t="s">
        <v>2519</v>
      </c>
      <c r="C282" s="385" t="s">
        <v>1030</v>
      </c>
      <c r="D282" s="342" t="s">
        <v>2244</v>
      </c>
      <c r="E282" s="386">
        <f t="shared" si="15"/>
        <v>49.212121212121204</v>
      </c>
      <c r="F282" s="326">
        <f t="shared" si="10"/>
        <v>70.373333333333335</v>
      </c>
      <c r="G282" s="299">
        <v>8.5500000000000007</v>
      </c>
      <c r="H282" s="313">
        <f t="shared" si="13"/>
        <v>601.69200000000001</v>
      </c>
      <c r="I282" s="299">
        <f t="shared" si="14"/>
        <v>1998.8208240000001</v>
      </c>
      <c r="J282" s="313">
        <v>5230</v>
      </c>
    </row>
    <row r="283" spans="1:10" ht="15" x14ac:dyDescent="0.25">
      <c r="A283" s="405"/>
      <c r="B283" s="384"/>
      <c r="C283" s="385"/>
      <c r="D283" s="342"/>
      <c r="E283" s="386"/>
      <c r="F283" s="326">
        <f t="shared" si="10"/>
        <v>0</v>
      </c>
      <c r="G283" s="299"/>
      <c r="H283" s="313">
        <f t="shared" si="13"/>
        <v>0</v>
      </c>
      <c r="I283" s="299"/>
      <c r="J283" s="313"/>
    </row>
    <row r="284" spans="1:10" ht="15" x14ac:dyDescent="0.25">
      <c r="A284" s="405" t="s">
        <v>2520</v>
      </c>
      <c r="B284" s="384" t="s">
        <v>2521</v>
      </c>
      <c r="C284" s="385" t="s">
        <v>1014</v>
      </c>
      <c r="D284" s="342" t="s">
        <v>2244</v>
      </c>
      <c r="E284" s="386">
        <f t="shared" si="15"/>
        <v>49.212121212121204</v>
      </c>
      <c r="F284" s="326">
        <f t="shared" si="10"/>
        <v>70.373333333333335</v>
      </c>
      <c r="G284" s="299">
        <v>8.65</v>
      </c>
      <c r="H284" s="313">
        <f t="shared" si="13"/>
        <v>608.72933333333333</v>
      </c>
      <c r="I284" s="299">
        <f t="shared" si="14"/>
        <v>2022.1988453333333</v>
      </c>
      <c r="J284" s="313">
        <v>5290</v>
      </c>
    </row>
    <row r="285" spans="1:10" ht="15" x14ac:dyDescent="0.25">
      <c r="A285" s="405"/>
      <c r="B285" s="384"/>
      <c r="C285" s="385"/>
      <c r="D285" s="342"/>
      <c r="E285" s="386"/>
      <c r="F285" s="326">
        <f t="shared" si="10"/>
        <v>0</v>
      </c>
      <c r="G285" s="299"/>
      <c r="H285" s="313">
        <f t="shared" si="13"/>
        <v>0</v>
      </c>
      <c r="I285" s="299"/>
      <c r="J285" s="313"/>
    </row>
    <row r="286" spans="1:10" ht="15" x14ac:dyDescent="0.25">
      <c r="A286" s="405" t="s">
        <v>2522</v>
      </c>
      <c r="B286" s="384" t="s">
        <v>2523</v>
      </c>
      <c r="C286" s="385" t="s">
        <v>1030</v>
      </c>
      <c r="D286" s="342" t="s">
        <v>2244</v>
      </c>
      <c r="E286" s="386">
        <f t="shared" si="15"/>
        <v>49.212121212121204</v>
      </c>
      <c r="F286" s="326">
        <f t="shared" si="10"/>
        <v>70.373333333333335</v>
      </c>
      <c r="G286" s="299">
        <v>1.2</v>
      </c>
      <c r="H286" s="313">
        <f t="shared" si="13"/>
        <v>84.447999999999993</v>
      </c>
      <c r="I286" s="299">
        <f t="shared" si="14"/>
        <v>280.53625599999998</v>
      </c>
      <c r="J286" s="313">
        <v>730</v>
      </c>
    </row>
    <row r="287" spans="1:10" ht="15" x14ac:dyDescent="0.25">
      <c r="A287" s="405"/>
      <c r="B287" s="384"/>
      <c r="C287" s="385"/>
      <c r="D287" s="342"/>
      <c r="E287" s="386"/>
      <c r="F287" s="326">
        <f t="shared" si="10"/>
        <v>0</v>
      </c>
      <c r="G287" s="299"/>
      <c r="H287" s="313">
        <f t="shared" si="13"/>
        <v>0</v>
      </c>
      <c r="I287" s="299"/>
      <c r="J287" s="313"/>
    </row>
    <row r="288" spans="1:10" ht="15" x14ac:dyDescent="0.25">
      <c r="A288" s="405" t="s">
        <v>2524</v>
      </c>
      <c r="B288" s="384" t="s">
        <v>2525</v>
      </c>
      <c r="C288" s="385" t="s">
        <v>1030</v>
      </c>
      <c r="D288" s="342" t="s">
        <v>2244</v>
      </c>
      <c r="E288" s="386">
        <f t="shared" si="15"/>
        <v>49.212121212121204</v>
      </c>
      <c r="F288" s="326">
        <f t="shared" si="10"/>
        <v>70.373333333333335</v>
      </c>
      <c r="G288" s="299">
        <v>1.2</v>
      </c>
      <c r="H288" s="313">
        <f t="shared" si="13"/>
        <v>84.447999999999993</v>
      </c>
      <c r="I288" s="299">
        <f t="shared" si="14"/>
        <v>280.53625599999998</v>
      </c>
      <c r="J288" s="313">
        <v>730</v>
      </c>
    </row>
    <row r="289" spans="1:15" ht="15" x14ac:dyDescent="0.25">
      <c r="A289" s="405"/>
      <c r="B289" s="384"/>
      <c r="C289" s="385"/>
      <c r="D289" s="342"/>
      <c r="E289" s="386"/>
      <c r="F289" s="326">
        <f t="shared" si="10"/>
        <v>0</v>
      </c>
      <c r="G289" s="299"/>
      <c r="H289" s="313">
        <f t="shared" si="13"/>
        <v>0</v>
      </c>
      <c r="I289" s="299"/>
      <c r="J289" s="313"/>
    </row>
    <row r="290" spans="1:15" ht="15" x14ac:dyDescent="0.25">
      <c r="A290" s="439" t="s">
        <v>2526</v>
      </c>
      <c r="B290" s="387" t="s">
        <v>2527</v>
      </c>
      <c r="C290" s="388" t="s">
        <v>1030</v>
      </c>
      <c r="D290" s="389" t="s">
        <v>2244</v>
      </c>
      <c r="E290" s="390">
        <f t="shared" si="15"/>
        <v>49.212121212121204</v>
      </c>
      <c r="F290" s="391">
        <f t="shared" si="10"/>
        <v>70.373333333333335</v>
      </c>
      <c r="G290" s="392">
        <v>1.5</v>
      </c>
      <c r="H290" s="393">
        <f t="shared" si="13"/>
        <v>105.56</v>
      </c>
      <c r="I290" s="392">
        <f t="shared" si="14"/>
        <v>350.67032</v>
      </c>
      <c r="J290" s="393">
        <v>920</v>
      </c>
    </row>
    <row r="291" spans="1:15" s="223" customFormat="1" ht="24.75" customHeight="1" x14ac:dyDescent="0.2">
      <c r="A291" s="394"/>
      <c r="E291" s="395"/>
      <c r="F291" s="395"/>
      <c r="G291" s="395"/>
    </row>
    <row r="292" spans="1:15" s="223" customFormat="1" ht="3" customHeight="1" x14ac:dyDescent="0.2">
      <c r="E292" s="395"/>
      <c r="F292" s="395"/>
      <c r="G292" s="395"/>
    </row>
    <row r="293" spans="1:15" s="223" customFormat="1" ht="17.25" customHeight="1" x14ac:dyDescent="0.2">
      <c r="E293" s="395"/>
      <c r="F293" s="395"/>
      <c r="G293" s="395"/>
    </row>
    <row r="294" spans="1:15" ht="21" customHeight="1" x14ac:dyDescent="0.2">
      <c r="A294" s="480" t="s">
        <v>2528</v>
      </c>
      <c r="B294" s="480"/>
      <c r="C294" s="480"/>
      <c r="D294" s="480"/>
    </row>
    <row r="295" spans="1:15" s="225" customFormat="1" ht="12.75" customHeight="1" x14ac:dyDescent="0.25">
      <c r="A295" s="224"/>
      <c r="B295" s="396"/>
      <c r="C295" s="396"/>
      <c r="D295" s="396"/>
      <c r="E295" s="396"/>
      <c r="F295" s="396"/>
      <c r="G295" s="396"/>
      <c r="H295" s="396"/>
      <c r="I295" s="396"/>
      <c r="J295" s="212"/>
      <c r="K295" s="226"/>
      <c r="L295" s="226"/>
      <c r="M295" s="226"/>
      <c r="N295" s="227"/>
      <c r="O295" s="227"/>
    </row>
    <row r="296" spans="1:15" s="225" customFormat="1" ht="2.25" customHeight="1" x14ac:dyDescent="0.25">
      <c r="A296" s="224"/>
      <c r="B296" s="396"/>
      <c r="C296" s="396"/>
      <c r="D296" s="396"/>
      <c r="E296" s="396"/>
      <c r="F296" s="396"/>
      <c r="G296" s="396"/>
      <c r="H296" s="396"/>
      <c r="I296" s="396"/>
      <c r="J296" s="212"/>
      <c r="K296" s="226"/>
      <c r="L296" s="226"/>
      <c r="M296" s="226"/>
      <c r="N296" s="227"/>
      <c r="O296" s="227"/>
    </row>
    <row r="297" spans="1:15" s="225" customFormat="1" x14ac:dyDescent="0.2"/>
  </sheetData>
  <mergeCells count="4">
    <mergeCell ref="A6:J6"/>
    <mergeCell ref="A7:J7"/>
    <mergeCell ref="A8:J8"/>
    <mergeCell ref="A294:D294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H389"/>
  <sheetViews>
    <sheetView tabSelected="1" zoomScaleSheetLayoutView="100" workbookViewId="0">
      <selection activeCell="F89" sqref="F89"/>
    </sheetView>
  </sheetViews>
  <sheetFormatPr defaultColWidth="9.140625" defaultRowHeight="12.75" x14ac:dyDescent="0.2"/>
  <cols>
    <col min="1" max="1" width="11.140625" style="1" customWidth="1"/>
    <col min="2" max="2" width="65.5703125" style="1" customWidth="1"/>
    <col min="3" max="3" width="13.140625" style="1" customWidth="1"/>
    <col min="4" max="4" width="14.28515625" style="41" customWidth="1"/>
    <col min="5" max="16384" width="9.140625" style="1"/>
  </cols>
  <sheetData>
    <row r="1" spans="1:5" customFormat="1" ht="21" customHeight="1" x14ac:dyDescent="0.25">
      <c r="A1" s="1"/>
      <c r="B1" s="1"/>
      <c r="C1" s="1"/>
      <c r="D1" s="153" t="s">
        <v>0</v>
      </c>
      <c r="E1" s="197"/>
    </row>
    <row r="2" spans="1:5" customFormat="1" ht="21" customHeight="1" x14ac:dyDescent="0.25">
      <c r="A2" s="1"/>
      <c r="B2" s="1"/>
      <c r="C2" s="1"/>
      <c r="D2" s="154" t="s">
        <v>2154</v>
      </c>
      <c r="E2" s="198"/>
    </row>
    <row r="3" spans="1:5" customFormat="1" ht="21" customHeight="1" x14ac:dyDescent="0.25">
      <c r="A3" s="1"/>
      <c r="B3" s="1"/>
      <c r="C3" s="1"/>
      <c r="D3" s="154" t="s">
        <v>2156</v>
      </c>
      <c r="E3" s="199"/>
    </row>
    <row r="4" spans="1:5" customFormat="1" ht="21" customHeight="1" x14ac:dyDescent="0.25">
      <c r="A4" s="1"/>
      <c r="B4" s="1"/>
      <c r="C4" s="1"/>
      <c r="D4" s="154" t="s">
        <v>2157</v>
      </c>
      <c r="E4" s="199"/>
    </row>
    <row r="5" spans="1:5" ht="15.75" x14ac:dyDescent="0.25">
      <c r="C5" s="154"/>
      <c r="D5" s="53"/>
    </row>
    <row r="6" spans="1:5" ht="15" customHeight="1" x14ac:dyDescent="0.2">
      <c r="A6" s="546" t="s">
        <v>1</v>
      </c>
      <c r="B6" s="546"/>
      <c r="C6" s="546"/>
    </row>
    <row r="7" spans="1:5" ht="24" customHeight="1" x14ac:dyDescent="0.2">
      <c r="A7" s="547" t="s">
        <v>2529</v>
      </c>
      <c r="B7" s="547"/>
      <c r="C7" s="547"/>
      <c r="D7" s="480"/>
    </row>
    <row r="8" spans="1:5" ht="9.75" customHeight="1" x14ac:dyDescent="0.2">
      <c r="A8" s="3"/>
      <c r="B8" s="4"/>
      <c r="C8" s="4"/>
    </row>
    <row r="9" spans="1:5" ht="37.9" customHeight="1" x14ac:dyDescent="0.2">
      <c r="A9" s="527" t="s">
        <v>2060</v>
      </c>
      <c r="B9" s="526" t="s">
        <v>2059</v>
      </c>
      <c r="C9" s="521" t="s">
        <v>4</v>
      </c>
      <c r="D9" s="520" t="s">
        <v>2155</v>
      </c>
    </row>
    <row r="10" spans="1:5" x14ac:dyDescent="0.2">
      <c r="A10" s="526"/>
      <c r="B10" s="526"/>
      <c r="C10" s="522"/>
      <c r="D10" s="482"/>
    </row>
    <row r="11" spans="1:5" ht="9.6" customHeight="1" x14ac:dyDescent="0.2">
      <c r="A11" s="526"/>
      <c r="B11" s="526"/>
      <c r="C11" s="522"/>
      <c r="D11" s="482"/>
    </row>
    <row r="12" spans="1:5" ht="9.6" customHeight="1" x14ac:dyDescent="0.2">
      <c r="A12" s="526"/>
      <c r="B12" s="526"/>
      <c r="C12" s="523"/>
      <c r="D12" s="483"/>
    </row>
    <row r="13" spans="1:5" x14ac:dyDescent="0.2">
      <c r="A13" s="518" t="s">
        <v>2</v>
      </c>
      <c r="B13" s="541"/>
      <c r="C13" s="541"/>
      <c r="D13" s="1"/>
    </row>
    <row r="14" spans="1:5" ht="17.25" customHeight="1" x14ac:dyDescent="0.2">
      <c r="A14" s="206" t="s">
        <v>9</v>
      </c>
      <c r="B14" s="59" t="s">
        <v>10</v>
      </c>
      <c r="C14" s="57" t="s">
        <v>11</v>
      </c>
      <c r="D14" s="182">
        <v>320</v>
      </c>
    </row>
    <row r="15" spans="1:5" ht="15.75" customHeight="1" x14ac:dyDescent="0.2">
      <c r="A15" s="206" t="s">
        <v>12</v>
      </c>
      <c r="B15" s="59" t="s">
        <v>13</v>
      </c>
      <c r="C15" s="57" t="s">
        <v>14</v>
      </c>
      <c r="D15" s="182">
        <v>380</v>
      </c>
    </row>
    <row r="16" spans="1:5" ht="15.75" customHeight="1" x14ac:dyDescent="0.2">
      <c r="A16" s="206" t="s">
        <v>15</v>
      </c>
      <c r="B16" s="59" t="s">
        <v>16</v>
      </c>
      <c r="C16" s="57" t="s">
        <v>14</v>
      </c>
      <c r="D16" s="182">
        <v>420</v>
      </c>
    </row>
    <row r="17" spans="1:4" ht="18" customHeight="1" x14ac:dyDescent="0.2">
      <c r="A17" s="206" t="s">
        <v>18</v>
      </c>
      <c r="B17" s="59" t="s">
        <v>19</v>
      </c>
      <c r="C17" s="57" t="s">
        <v>20</v>
      </c>
      <c r="D17" s="182">
        <v>560</v>
      </c>
    </row>
    <row r="18" spans="1:4" x14ac:dyDescent="0.2">
      <c r="A18" s="206"/>
      <c r="B18" s="59" t="s">
        <v>21</v>
      </c>
      <c r="C18" s="57"/>
      <c r="D18" s="182"/>
    </row>
    <row r="19" spans="1:4" ht="18" customHeight="1" x14ac:dyDescent="0.2">
      <c r="A19" s="206" t="s">
        <v>22</v>
      </c>
      <c r="B19" s="59" t="s">
        <v>23</v>
      </c>
      <c r="C19" s="57" t="s">
        <v>14</v>
      </c>
      <c r="D19" s="182">
        <v>480</v>
      </c>
    </row>
    <row r="20" spans="1:4" ht="18" customHeight="1" x14ac:dyDescent="0.2">
      <c r="A20" s="206" t="s">
        <v>24</v>
      </c>
      <c r="B20" s="59" t="s">
        <v>25</v>
      </c>
      <c r="C20" s="57" t="s">
        <v>14</v>
      </c>
      <c r="D20" s="182">
        <v>540</v>
      </c>
    </row>
    <row r="21" spans="1:4" x14ac:dyDescent="0.2">
      <c r="A21" s="206"/>
      <c r="B21" s="59" t="s">
        <v>26</v>
      </c>
      <c r="C21" s="57"/>
      <c r="D21" s="182"/>
    </row>
    <row r="22" spans="1:4" ht="18" customHeight="1" x14ac:dyDescent="0.2">
      <c r="A22" s="206" t="s">
        <v>27</v>
      </c>
      <c r="B22" s="59" t="s">
        <v>28</v>
      </c>
      <c r="C22" s="57" t="s">
        <v>14</v>
      </c>
      <c r="D22" s="182">
        <v>610</v>
      </c>
    </row>
    <row r="23" spans="1:4" ht="18" customHeight="1" x14ac:dyDescent="0.2">
      <c r="A23" s="206" t="s">
        <v>29</v>
      </c>
      <c r="B23" s="59" t="s">
        <v>30</v>
      </c>
      <c r="C23" s="57" t="s">
        <v>14</v>
      </c>
      <c r="D23" s="182">
        <v>750</v>
      </c>
    </row>
    <row r="24" spans="1:4" ht="18" customHeight="1" x14ac:dyDescent="0.2">
      <c r="A24" s="206" t="s">
        <v>31</v>
      </c>
      <c r="B24" s="59" t="s">
        <v>32</v>
      </c>
      <c r="C24" s="57" t="s">
        <v>14</v>
      </c>
      <c r="D24" s="182">
        <v>870</v>
      </c>
    </row>
    <row r="25" spans="1:4" ht="18" customHeight="1" x14ac:dyDescent="0.2">
      <c r="A25" s="206" t="s">
        <v>33</v>
      </c>
      <c r="B25" s="59" t="s">
        <v>34</v>
      </c>
      <c r="C25" s="57" t="s">
        <v>14</v>
      </c>
      <c r="D25" s="182">
        <v>1050</v>
      </c>
    </row>
    <row r="26" spans="1:4" ht="18" customHeight="1" x14ac:dyDescent="0.2">
      <c r="A26" s="185" t="s">
        <v>35</v>
      </c>
      <c r="B26" s="59" t="s">
        <v>36</v>
      </c>
      <c r="C26" s="57" t="s">
        <v>14</v>
      </c>
      <c r="D26" s="182">
        <v>1550</v>
      </c>
    </row>
    <row r="27" spans="1:4" x14ac:dyDescent="0.2">
      <c r="A27" s="206"/>
      <c r="B27" s="59" t="s">
        <v>37</v>
      </c>
      <c r="C27" s="57"/>
      <c r="D27" s="182"/>
    </row>
    <row r="28" spans="1:4" ht="18" customHeight="1" x14ac:dyDescent="0.2">
      <c r="A28" s="206" t="s">
        <v>38</v>
      </c>
      <c r="B28" s="59" t="s">
        <v>39</v>
      </c>
      <c r="C28" s="57" t="s">
        <v>40</v>
      </c>
      <c r="D28" s="182">
        <v>540</v>
      </c>
    </row>
    <row r="29" spans="1:4" ht="18" customHeight="1" x14ac:dyDescent="0.2">
      <c r="A29" s="206" t="s">
        <v>41</v>
      </c>
      <c r="B29" s="59" t="s">
        <v>42</v>
      </c>
      <c r="C29" s="57" t="s">
        <v>40</v>
      </c>
      <c r="D29" s="182">
        <v>380</v>
      </c>
    </row>
    <row r="30" spans="1:4" ht="27.75" customHeight="1" x14ac:dyDescent="0.2">
      <c r="A30" s="206" t="s">
        <v>43</v>
      </c>
      <c r="B30" s="207" t="s">
        <v>44</v>
      </c>
      <c r="C30" s="57" t="s">
        <v>40</v>
      </c>
      <c r="D30" s="182">
        <v>2310</v>
      </c>
    </row>
    <row r="31" spans="1:4" ht="25.5" x14ac:dyDescent="0.2">
      <c r="A31" s="206" t="s">
        <v>45</v>
      </c>
      <c r="B31" s="207" t="s">
        <v>46</v>
      </c>
      <c r="C31" s="57" t="s">
        <v>40</v>
      </c>
      <c r="D31" s="182">
        <v>9500</v>
      </c>
    </row>
    <row r="32" spans="1:4" ht="17.25" customHeight="1" x14ac:dyDescent="0.2">
      <c r="A32" s="206" t="s">
        <v>47</v>
      </c>
      <c r="B32" s="59" t="s">
        <v>48</v>
      </c>
      <c r="C32" s="57" t="s">
        <v>49</v>
      </c>
      <c r="D32" s="182">
        <v>320</v>
      </c>
    </row>
    <row r="33" spans="1:4" ht="18" customHeight="1" x14ac:dyDescent="0.2">
      <c r="A33" s="206" t="s">
        <v>50</v>
      </c>
      <c r="B33" s="59" t="s">
        <v>51</v>
      </c>
      <c r="C33" s="57" t="s">
        <v>14</v>
      </c>
      <c r="D33" s="182">
        <v>260</v>
      </c>
    </row>
    <row r="34" spans="1:4" ht="18" customHeight="1" x14ac:dyDescent="0.2">
      <c r="A34" s="206" t="s">
        <v>52</v>
      </c>
      <c r="B34" s="168" t="s">
        <v>53</v>
      </c>
      <c r="C34" s="57" t="s">
        <v>54</v>
      </c>
      <c r="D34" s="182">
        <v>630</v>
      </c>
    </row>
    <row r="35" spans="1:4" ht="17.45" customHeight="1" x14ac:dyDescent="0.2">
      <c r="A35" s="206"/>
      <c r="B35" s="59" t="s">
        <v>55</v>
      </c>
      <c r="C35" s="57"/>
      <c r="D35" s="182"/>
    </row>
    <row r="36" spans="1:4" ht="18" customHeight="1" x14ac:dyDescent="0.2">
      <c r="A36" s="206"/>
      <c r="B36" s="59" t="s">
        <v>56</v>
      </c>
      <c r="C36" s="57"/>
      <c r="D36" s="182"/>
    </row>
    <row r="37" spans="1:4" ht="16.5" customHeight="1" x14ac:dyDescent="0.2">
      <c r="A37" s="206" t="s">
        <v>57</v>
      </c>
      <c r="B37" s="59" t="s">
        <v>58</v>
      </c>
      <c r="C37" s="57" t="s">
        <v>59</v>
      </c>
      <c r="D37" s="182">
        <v>370</v>
      </c>
    </row>
    <row r="38" spans="1:4" ht="18" customHeight="1" x14ac:dyDescent="0.2">
      <c r="A38" s="206" t="s">
        <v>60</v>
      </c>
      <c r="B38" s="59" t="s">
        <v>61</v>
      </c>
      <c r="C38" s="57" t="s">
        <v>14</v>
      </c>
      <c r="D38" s="182">
        <v>410</v>
      </c>
    </row>
    <row r="39" spans="1:4" ht="18" customHeight="1" x14ac:dyDescent="0.2">
      <c r="A39" s="206" t="s">
        <v>62</v>
      </c>
      <c r="B39" s="59" t="s">
        <v>63</v>
      </c>
      <c r="C39" s="57" t="s">
        <v>20</v>
      </c>
      <c r="D39" s="182">
        <v>240</v>
      </c>
    </row>
    <row r="40" spans="1:4" x14ac:dyDescent="0.2">
      <c r="A40" s="206" t="s">
        <v>64</v>
      </c>
      <c r="B40" s="59" t="s">
        <v>65</v>
      </c>
      <c r="C40" s="57" t="s">
        <v>14</v>
      </c>
      <c r="D40" s="182">
        <v>220</v>
      </c>
    </row>
    <row r="41" spans="1:4" ht="18" customHeight="1" x14ac:dyDescent="0.2">
      <c r="A41" s="206"/>
      <c r="B41" s="59" t="s">
        <v>66</v>
      </c>
      <c r="C41" s="57"/>
      <c r="D41" s="182"/>
    </row>
    <row r="42" spans="1:4" ht="18" customHeight="1" x14ac:dyDescent="0.2">
      <c r="A42" s="206" t="s">
        <v>67</v>
      </c>
      <c r="B42" s="59" t="s">
        <v>68</v>
      </c>
      <c r="C42" s="57" t="s">
        <v>69</v>
      </c>
      <c r="D42" s="182">
        <v>130</v>
      </c>
    </row>
    <row r="43" spans="1:4" x14ac:dyDescent="0.2">
      <c r="A43" s="206" t="s">
        <v>70</v>
      </c>
      <c r="B43" s="59" t="s">
        <v>71</v>
      </c>
      <c r="C43" s="57"/>
      <c r="D43" s="182"/>
    </row>
    <row r="44" spans="1:4" x14ac:dyDescent="0.2">
      <c r="A44" s="206"/>
      <c r="B44" s="59" t="s">
        <v>72</v>
      </c>
      <c r="C44" s="57"/>
      <c r="D44" s="182"/>
    </row>
    <row r="45" spans="1:4" ht="18" customHeight="1" x14ac:dyDescent="0.2">
      <c r="A45" s="206"/>
      <c r="B45" s="59" t="s">
        <v>2066</v>
      </c>
      <c r="C45" s="57" t="s">
        <v>73</v>
      </c>
      <c r="D45" s="182">
        <v>74</v>
      </c>
    </row>
    <row r="46" spans="1:4" ht="18" customHeight="1" x14ac:dyDescent="0.2">
      <c r="A46" s="206"/>
      <c r="B46" s="140" t="s">
        <v>2067</v>
      </c>
      <c r="C46" s="57"/>
      <c r="D46" s="182">
        <v>95</v>
      </c>
    </row>
    <row r="47" spans="1:4" ht="17.45" customHeight="1" x14ac:dyDescent="0.2">
      <c r="A47" s="206"/>
      <c r="B47" s="140" t="s">
        <v>2068</v>
      </c>
      <c r="C47" s="57"/>
      <c r="D47" s="182">
        <v>150</v>
      </c>
    </row>
    <row r="48" spans="1:4" ht="18" customHeight="1" x14ac:dyDescent="0.2">
      <c r="A48" s="206"/>
      <c r="B48" s="59" t="s">
        <v>74</v>
      </c>
      <c r="C48" s="57"/>
      <c r="D48" s="182"/>
    </row>
    <row r="49" spans="1:4" ht="21" customHeight="1" x14ac:dyDescent="0.2">
      <c r="A49" s="206" t="s">
        <v>75</v>
      </c>
      <c r="B49" s="59" t="s">
        <v>76</v>
      </c>
      <c r="C49" s="57"/>
      <c r="D49" s="182"/>
    </row>
    <row r="50" spans="1:4" ht="21" customHeight="1" x14ac:dyDescent="0.2">
      <c r="A50" s="206"/>
      <c r="B50" s="59"/>
      <c r="C50" s="57"/>
      <c r="D50" s="182"/>
    </row>
    <row r="51" spans="1:4" ht="19.149999999999999" customHeight="1" x14ac:dyDescent="0.2">
      <c r="A51" s="206"/>
      <c r="B51" s="163" t="s">
        <v>77</v>
      </c>
      <c r="C51" s="57" t="s">
        <v>78</v>
      </c>
      <c r="D51" s="182">
        <v>230</v>
      </c>
    </row>
    <row r="52" spans="1:4" x14ac:dyDescent="0.2">
      <c r="A52" s="206"/>
      <c r="B52" s="93" t="s">
        <v>79</v>
      </c>
      <c r="C52" s="57" t="s">
        <v>14</v>
      </c>
      <c r="D52" s="182">
        <v>260</v>
      </c>
    </row>
    <row r="53" spans="1:4" x14ac:dyDescent="0.2">
      <c r="A53" s="206"/>
      <c r="B53" s="186" t="s">
        <v>80</v>
      </c>
      <c r="C53" s="57" t="s">
        <v>14</v>
      </c>
      <c r="D53" s="182">
        <v>300</v>
      </c>
    </row>
    <row r="54" spans="1:4" x14ac:dyDescent="0.2">
      <c r="A54" s="206"/>
      <c r="B54" s="186" t="s">
        <v>81</v>
      </c>
      <c r="C54" s="57" t="s">
        <v>14</v>
      </c>
      <c r="D54" s="182">
        <v>360</v>
      </c>
    </row>
    <row r="55" spans="1:4" x14ac:dyDescent="0.2">
      <c r="A55" s="206"/>
      <c r="B55" s="168" t="s">
        <v>82</v>
      </c>
      <c r="C55" s="57"/>
      <c r="D55" s="182"/>
    </row>
    <row r="56" spans="1:4" x14ac:dyDescent="0.2">
      <c r="A56" s="206"/>
      <c r="B56" s="59" t="s">
        <v>83</v>
      </c>
      <c r="C56" s="57"/>
      <c r="D56" s="182"/>
    </row>
    <row r="57" spans="1:4" ht="18" customHeight="1" x14ac:dyDescent="0.2">
      <c r="A57" s="206"/>
      <c r="B57" s="59" t="s">
        <v>84</v>
      </c>
      <c r="C57" s="57"/>
      <c r="D57" s="182"/>
    </row>
    <row r="58" spans="1:4" x14ac:dyDescent="0.2">
      <c r="A58" s="206" t="s">
        <v>85</v>
      </c>
      <c r="B58" s="59" t="s">
        <v>86</v>
      </c>
      <c r="C58" s="57" t="s">
        <v>49</v>
      </c>
      <c r="D58" s="182">
        <v>160</v>
      </c>
    </row>
    <row r="59" spans="1:4" x14ac:dyDescent="0.2">
      <c r="A59" s="206"/>
      <c r="B59" s="59" t="s">
        <v>87</v>
      </c>
      <c r="C59" s="57"/>
      <c r="D59" s="182"/>
    </row>
    <row r="60" spans="1:4" x14ac:dyDescent="0.2">
      <c r="A60" s="206"/>
      <c r="B60" s="208" t="s">
        <v>88</v>
      </c>
      <c r="C60" s="57"/>
      <c r="D60" s="182"/>
    </row>
    <row r="61" spans="1:4" ht="15.75" customHeight="1" x14ac:dyDescent="0.2">
      <c r="A61" s="206"/>
      <c r="B61" s="208" t="s">
        <v>89</v>
      </c>
      <c r="C61" s="57"/>
      <c r="D61" s="182"/>
    </row>
    <row r="62" spans="1:4" ht="13.5" customHeight="1" x14ac:dyDescent="0.2">
      <c r="A62" s="206" t="s">
        <v>90</v>
      </c>
      <c r="B62" s="208" t="s">
        <v>91</v>
      </c>
      <c r="C62" s="57" t="s">
        <v>14</v>
      </c>
      <c r="D62" s="182">
        <v>115</v>
      </c>
    </row>
    <row r="63" spans="1:4" x14ac:dyDescent="0.2">
      <c r="A63" s="206" t="s">
        <v>92</v>
      </c>
      <c r="B63" s="168" t="s">
        <v>93</v>
      </c>
      <c r="C63" s="57" t="s">
        <v>94</v>
      </c>
      <c r="D63" s="182">
        <v>220</v>
      </c>
    </row>
    <row r="64" spans="1:4" ht="18" customHeight="1" x14ac:dyDescent="0.2">
      <c r="A64" s="206"/>
      <c r="B64" s="208" t="s">
        <v>95</v>
      </c>
      <c r="C64" s="57"/>
      <c r="D64" s="182"/>
    </row>
    <row r="65" spans="1:4" x14ac:dyDescent="0.2">
      <c r="A65" s="206" t="s">
        <v>96</v>
      </c>
      <c r="B65" s="208" t="s">
        <v>97</v>
      </c>
      <c r="C65" s="57" t="s">
        <v>94</v>
      </c>
      <c r="D65" s="182">
        <v>110</v>
      </c>
    </row>
    <row r="66" spans="1:4" x14ac:dyDescent="0.2">
      <c r="A66" s="206"/>
      <c r="B66" s="208" t="s">
        <v>98</v>
      </c>
      <c r="C66" s="57"/>
      <c r="D66" s="182"/>
    </row>
    <row r="67" spans="1:4" ht="15" customHeight="1" x14ac:dyDescent="0.2">
      <c r="A67" s="206"/>
      <c r="B67" s="183" t="s">
        <v>99</v>
      </c>
      <c r="C67" s="57"/>
      <c r="D67" s="182"/>
    </row>
    <row r="68" spans="1:4" ht="18" customHeight="1" x14ac:dyDescent="0.25">
      <c r="A68" s="206" t="s">
        <v>2103</v>
      </c>
      <c r="B68" s="191" t="s">
        <v>2100</v>
      </c>
      <c r="C68" s="57"/>
      <c r="D68" s="182"/>
    </row>
    <row r="69" spans="1:4" x14ac:dyDescent="0.2">
      <c r="A69" s="206" t="s">
        <v>100</v>
      </c>
      <c r="B69" s="59" t="s">
        <v>101</v>
      </c>
      <c r="C69" s="57" t="s">
        <v>102</v>
      </c>
      <c r="D69" s="182">
        <v>800</v>
      </c>
    </row>
    <row r="70" spans="1:4" ht="19.149999999999999" customHeight="1" x14ac:dyDescent="0.2">
      <c r="A70" s="206" t="s">
        <v>103</v>
      </c>
      <c r="B70" s="59" t="s">
        <v>104</v>
      </c>
      <c r="C70" s="57" t="s">
        <v>102</v>
      </c>
      <c r="D70" s="182">
        <v>400</v>
      </c>
    </row>
    <row r="71" spans="1:4" x14ac:dyDescent="0.2">
      <c r="A71" s="93"/>
      <c r="B71" s="59" t="s">
        <v>105</v>
      </c>
      <c r="C71" s="57"/>
      <c r="D71" s="182"/>
    </row>
    <row r="72" spans="1:4" x14ac:dyDescent="0.2">
      <c r="A72" s="548" t="s">
        <v>106</v>
      </c>
      <c r="B72" s="549"/>
      <c r="C72" s="549"/>
      <c r="D72" s="182"/>
    </row>
    <row r="73" spans="1:4" x14ac:dyDescent="0.2">
      <c r="A73" s="548" t="s">
        <v>107</v>
      </c>
      <c r="B73" s="549"/>
      <c r="C73" s="549"/>
      <c r="D73" s="182"/>
    </row>
    <row r="74" spans="1:4" x14ac:dyDescent="0.2">
      <c r="A74" s="548" t="s">
        <v>108</v>
      </c>
      <c r="B74" s="549"/>
      <c r="C74" s="549"/>
      <c r="D74" s="182"/>
    </row>
    <row r="75" spans="1:4" ht="12.75" customHeight="1" x14ac:dyDescent="0.2">
      <c r="A75" s="548" t="s">
        <v>109</v>
      </c>
      <c r="B75" s="549"/>
      <c r="C75" s="549"/>
      <c r="D75" s="182"/>
    </row>
    <row r="76" spans="1:4" x14ac:dyDescent="0.2">
      <c r="A76" s="529" t="s">
        <v>110</v>
      </c>
      <c r="B76" s="529"/>
      <c r="C76" s="529"/>
      <c r="D76" s="182"/>
    </row>
    <row r="77" spans="1:4" ht="16.899999999999999" customHeight="1" x14ac:dyDescent="0.2">
      <c r="A77" s="206" t="s">
        <v>2096</v>
      </c>
      <c r="B77" s="174" t="s">
        <v>111</v>
      </c>
      <c r="C77" s="57" t="s">
        <v>112</v>
      </c>
      <c r="D77" s="182">
        <v>210</v>
      </c>
    </row>
    <row r="78" spans="1:4" ht="14.45" customHeight="1" x14ac:dyDescent="0.2">
      <c r="A78" s="206"/>
      <c r="B78" s="174" t="s">
        <v>113</v>
      </c>
      <c r="C78" s="57"/>
      <c r="D78" s="182"/>
    </row>
    <row r="79" spans="1:4" ht="18" customHeight="1" x14ac:dyDescent="0.2">
      <c r="A79" s="93" t="s">
        <v>2099</v>
      </c>
      <c r="B79" s="59" t="s">
        <v>2094</v>
      </c>
      <c r="C79" s="57" t="s">
        <v>573</v>
      </c>
      <c r="D79" s="182">
        <v>260</v>
      </c>
    </row>
    <row r="80" spans="1:4" ht="18" customHeight="1" x14ac:dyDescent="0.2">
      <c r="A80" s="93" t="s">
        <v>2104</v>
      </c>
      <c r="B80" s="59" t="s">
        <v>2093</v>
      </c>
      <c r="C80" s="57"/>
      <c r="D80" s="182">
        <v>320</v>
      </c>
    </row>
    <row r="81" spans="1:4" ht="21" customHeight="1" x14ac:dyDescent="0.2">
      <c r="A81" s="552" t="s">
        <v>114</v>
      </c>
      <c r="B81" s="552"/>
      <c r="C81" s="57"/>
      <c r="D81" s="182"/>
    </row>
    <row r="82" spans="1:4" x14ac:dyDescent="0.2">
      <c r="A82" s="206" t="s">
        <v>115</v>
      </c>
      <c r="B82" s="59" t="s">
        <v>116</v>
      </c>
      <c r="C82" s="57"/>
      <c r="D82" s="182"/>
    </row>
    <row r="83" spans="1:4" ht="15.75" customHeight="1" x14ac:dyDescent="0.2">
      <c r="A83" s="206"/>
      <c r="B83" s="59" t="s">
        <v>117</v>
      </c>
      <c r="C83" s="57" t="s">
        <v>11</v>
      </c>
      <c r="D83" s="182">
        <v>1300</v>
      </c>
    </row>
    <row r="84" spans="1:4" ht="18" customHeight="1" x14ac:dyDescent="0.2">
      <c r="A84" s="206" t="s">
        <v>118</v>
      </c>
      <c r="B84" s="59" t="s">
        <v>119</v>
      </c>
      <c r="C84" s="57" t="s">
        <v>14</v>
      </c>
      <c r="D84" s="182">
        <v>600</v>
      </c>
    </row>
    <row r="85" spans="1:4" ht="18" customHeight="1" x14ac:dyDescent="0.2">
      <c r="A85" s="206" t="s">
        <v>2097</v>
      </c>
      <c r="B85" s="59" t="s">
        <v>2098</v>
      </c>
      <c r="C85" s="57" t="s">
        <v>14</v>
      </c>
      <c r="D85" s="182">
        <v>880</v>
      </c>
    </row>
    <row r="86" spans="1:4" ht="18" customHeight="1" x14ac:dyDescent="0.2">
      <c r="A86" s="206" t="s">
        <v>2101</v>
      </c>
      <c r="B86" s="59" t="s">
        <v>2102</v>
      </c>
      <c r="C86" s="57" t="s">
        <v>69</v>
      </c>
      <c r="D86" s="182">
        <v>1210</v>
      </c>
    </row>
    <row r="87" spans="1:4" ht="18" customHeight="1" x14ac:dyDescent="0.2">
      <c r="A87" s="206" t="s">
        <v>120</v>
      </c>
      <c r="B87" s="59" t="s">
        <v>121</v>
      </c>
      <c r="C87" s="57" t="s">
        <v>122</v>
      </c>
      <c r="D87" s="182">
        <v>150</v>
      </c>
    </row>
    <row r="88" spans="1:4" ht="18" customHeight="1" x14ac:dyDescent="0.2">
      <c r="A88" s="206" t="s">
        <v>123</v>
      </c>
      <c r="B88" s="59" t="s">
        <v>124</v>
      </c>
      <c r="C88" s="57" t="s">
        <v>125</v>
      </c>
      <c r="D88" s="182">
        <v>800</v>
      </c>
    </row>
    <row r="89" spans="1:4" ht="18" customHeight="1" x14ac:dyDescent="0.2">
      <c r="A89" s="206" t="s">
        <v>126</v>
      </c>
      <c r="B89" s="59" t="s">
        <v>127</v>
      </c>
      <c r="C89" s="57" t="s">
        <v>128</v>
      </c>
      <c r="D89" s="182">
        <v>360</v>
      </c>
    </row>
    <row r="90" spans="1:4" ht="18" customHeight="1" x14ac:dyDescent="0.2">
      <c r="A90" s="206" t="s">
        <v>129</v>
      </c>
      <c r="B90" s="59" t="s">
        <v>130</v>
      </c>
      <c r="C90" s="57" t="s">
        <v>54</v>
      </c>
      <c r="D90" s="182">
        <v>150</v>
      </c>
    </row>
    <row r="91" spans="1:4" ht="18" customHeight="1" x14ac:dyDescent="0.2">
      <c r="A91" s="206" t="s">
        <v>131</v>
      </c>
      <c r="B91" s="59" t="s">
        <v>132</v>
      </c>
      <c r="C91" s="57" t="s">
        <v>14</v>
      </c>
      <c r="D91" s="182">
        <v>180</v>
      </c>
    </row>
    <row r="92" spans="1:4" ht="18" customHeight="1" x14ac:dyDescent="0.2">
      <c r="A92" s="206" t="s">
        <v>134</v>
      </c>
      <c r="B92" s="59" t="s">
        <v>135</v>
      </c>
      <c r="C92" s="57" t="s">
        <v>136</v>
      </c>
      <c r="D92" s="182">
        <v>105</v>
      </c>
    </row>
    <row r="93" spans="1:4" ht="18" customHeight="1" x14ac:dyDescent="0.2">
      <c r="A93" s="206" t="s">
        <v>137</v>
      </c>
      <c r="B93" s="59" t="s">
        <v>138</v>
      </c>
      <c r="C93" s="57" t="s">
        <v>139</v>
      </c>
      <c r="D93" s="182">
        <v>130</v>
      </c>
    </row>
    <row r="94" spans="1:4" ht="18" customHeight="1" x14ac:dyDescent="0.2">
      <c r="A94" s="206" t="s">
        <v>140</v>
      </c>
      <c r="B94" s="59" t="s">
        <v>141</v>
      </c>
      <c r="C94" s="57" t="s">
        <v>142</v>
      </c>
      <c r="D94" s="182">
        <v>80</v>
      </c>
    </row>
    <row r="95" spans="1:4" ht="18" customHeight="1" x14ac:dyDescent="0.2">
      <c r="A95" s="206" t="s">
        <v>143</v>
      </c>
      <c r="B95" s="59" t="s">
        <v>144</v>
      </c>
      <c r="C95" s="57" t="s">
        <v>145</v>
      </c>
      <c r="D95" s="182">
        <v>110</v>
      </c>
    </row>
    <row r="96" spans="1:4" ht="18" customHeight="1" x14ac:dyDescent="0.2">
      <c r="A96" s="206" t="s">
        <v>146</v>
      </c>
      <c r="B96" s="59" t="s">
        <v>147</v>
      </c>
      <c r="C96" s="57" t="s">
        <v>148</v>
      </c>
      <c r="D96" s="182">
        <v>650</v>
      </c>
    </row>
    <row r="97" spans="1:4" ht="18" customHeight="1" x14ac:dyDescent="0.2">
      <c r="A97" s="206" t="s">
        <v>149</v>
      </c>
      <c r="B97" s="59" t="s">
        <v>150</v>
      </c>
      <c r="C97" s="57" t="s">
        <v>151</v>
      </c>
      <c r="D97" s="182">
        <v>430</v>
      </c>
    </row>
    <row r="98" spans="1:4" ht="18" customHeight="1" x14ac:dyDescent="0.2">
      <c r="A98" s="206" t="s">
        <v>152</v>
      </c>
      <c r="B98" s="59" t="s">
        <v>153</v>
      </c>
      <c r="C98" s="57" t="s">
        <v>154</v>
      </c>
      <c r="D98" s="182">
        <v>360</v>
      </c>
    </row>
    <row r="99" spans="1:4" ht="18" customHeight="1" x14ac:dyDescent="0.2">
      <c r="A99" s="206" t="s">
        <v>155</v>
      </c>
      <c r="B99" s="59" t="s">
        <v>156</v>
      </c>
      <c r="C99" s="57" t="s">
        <v>157</v>
      </c>
      <c r="D99" s="182">
        <v>230</v>
      </c>
    </row>
    <row r="100" spans="1:4" ht="18" customHeight="1" x14ac:dyDescent="0.2">
      <c r="A100" s="206" t="s">
        <v>158</v>
      </c>
      <c r="B100" s="59" t="s">
        <v>159</v>
      </c>
      <c r="C100" s="57" t="s">
        <v>14</v>
      </c>
      <c r="D100" s="182">
        <v>210</v>
      </c>
    </row>
    <row r="101" spans="1:4" ht="18" customHeight="1" x14ac:dyDescent="0.2">
      <c r="A101" s="206" t="s">
        <v>161</v>
      </c>
      <c r="B101" s="59" t="s">
        <v>162</v>
      </c>
      <c r="C101" s="57" t="s">
        <v>163</v>
      </c>
      <c r="D101" s="182">
        <v>430</v>
      </c>
    </row>
    <row r="102" spans="1:4" ht="18" customHeight="1" x14ac:dyDescent="0.2">
      <c r="A102" s="206" t="s">
        <v>164</v>
      </c>
      <c r="B102" s="59" t="s">
        <v>165</v>
      </c>
      <c r="C102" s="57" t="s">
        <v>151</v>
      </c>
      <c r="D102" s="182">
        <v>130</v>
      </c>
    </row>
    <row r="103" spans="1:4" ht="17.25" customHeight="1" x14ac:dyDescent="0.2">
      <c r="A103" s="206" t="s">
        <v>166</v>
      </c>
      <c r="B103" s="59" t="s">
        <v>167</v>
      </c>
      <c r="C103" s="57" t="s">
        <v>14</v>
      </c>
      <c r="D103" s="182">
        <v>90</v>
      </c>
    </row>
    <row r="104" spans="1:4" ht="17.25" customHeight="1" x14ac:dyDescent="0.2">
      <c r="A104" s="206" t="s">
        <v>168</v>
      </c>
      <c r="B104" s="59" t="s">
        <v>169</v>
      </c>
      <c r="C104" s="57" t="s">
        <v>14</v>
      </c>
      <c r="D104" s="182">
        <v>260</v>
      </c>
    </row>
    <row r="105" spans="1:4" ht="17.25" customHeight="1" x14ac:dyDescent="0.2">
      <c r="A105" s="206" t="s">
        <v>170</v>
      </c>
      <c r="B105" s="59" t="s">
        <v>171</v>
      </c>
      <c r="C105" s="57" t="s">
        <v>151</v>
      </c>
      <c r="D105" s="182">
        <v>130</v>
      </c>
    </row>
    <row r="106" spans="1:4" ht="17.25" customHeight="1" x14ac:dyDescent="0.2">
      <c r="A106" s="206" t="s">
        <v>172</v>
      </c>
      <c r="B106" s="59" t="s">
        <v>173</v>
      </c>
      <c r="C106" s="57" t="s">
        <v>14</v>
      </c>
      <c r="D106" s="182">
        <v>130</v>
      </c>
    </row>
    <row r="107" spans="1:4" ht="17.25" customHeight="1" x14ac:dyDescent="0.2">
      <c r="A107" s="206" t="s">
        <v>174</v>
      </c>
      <c r="B107" s="59" t="s">
        <v>175</v>
      </c>
      <c r="C107" s="57" t="s">
        <v>14</v>
      </c>
      <c r="D107" s="182">
        <v>530</v>
      </c>
    </row>
    <row r="108" spans="1:4" ht="17.25" customHeight="1" x14ac:dyDescent="0.2">
      <c r="A108" s="206" t="s">
        <v>176</v>
      </c>
      <c r="B108" s="59" t="s">
        <v>177</v>
      </c>
      <c r="C108" s="57" t="s">
        <v>14</v>
      </c>
      <c r="D108" s="182">
        <v>260</v>
      </c>
    </row>
    <row r="109" spans="1:4" ht="16.5" customHeight="1" x14ac:dyDescent="0.2">
      <c r="A109" s="206" t="s">
        <v>178</v>
      </c>
      <c r="B109" s="59" t="s">
        <v>179</v>
      </c>
      <c r="C109" s="57" t="s">
        <v>14</v>
      </c>
      <c r="D109" s="182">
        <v>260</v>
      </c>
    </row>
    <row r="110" spans="1:4" ht="17.25" customHeight="1" x14ac:dyDescent="0.2">
      <c r="A110" s="206" t="s">
        <v>180</v>
      </c>
      <c r="B110" s="59" t="s">
        <v>181</v>
      </c>
      <c r="C110" s="57" t="s">
        <v>14</v>
      </c>
      <c r="D110" s="182">
        <v>360</v>
      </c>
    </row>
    <row r="111" spans="1:4" ht="17.25" customHeight="1" x14ac:dyDescent="0.2">
      <c r="A111" s="206" t="s">
        <v>182</v>
      </c>
      <c r="B111" s="59" t="s">
        <v>183</v>
      </c>
      <c r="C111" s="57" t="s">
        <v>14</v>
      </c>
      <c r="D111" s="182">
        <v>370</v>
      </c>
    </row>
    <row r="112" spans="1:4" ht="17.25" customHeight="1" x14ac:dyDescent="0.2">
      <c r="A112" s="206" t="s">
        <v>184</v>
      </c>
      <c r="B112" s="59" t="s">
        <v>185</v>
      </c>
      <c r="C112" s="57" t="s">
        <v>186</v>
      </c>
      <c r="D112" s="182">
        <v>260</v>
      </c>
    </row>
    <row r="113" spans="1:4" ht="17.25" customHeight="1" x14ac:dyDescent="0.2">
      <c r="A113" s="206" t="s">
        <v>187</v>
      </c>
      <c r="B113" s="59" t="s">
        <v>188</v>
      </c>
      <c r="C113" s="57" t="s">
        <v>189</v>
      </c>
      <c r="D113" s="182">
        <v>260</v>
      </c>
    </row>
    <row r="114" spans="1:4" ht="17.25" customHeight="1" x14ac:dyDescent="0.2">
      <c r="A114" s="206" t="s">
        <v>190</v>
      </c>
      <c r="B114" s="59" t="s">
        <v>191</v>
      </c>
      <c r="C114" s="57"/>
      <c r="D114" s="182"/>
    </row>
    <row r="115" spans="1:4" ht="17.25" customHeight="1" x14ac:dyDescent="0.2">
      <c r="A115" s="206"/>
      <c r="B115" s="169" t="s">
        <v>192</v>
      </c>
      <c r="C115" s="57" t="s">
        <v>160</v>
      </c>
      <c r="D115" s="182">
        <v>130</v>
      </c>
    </row>
    <row r="116" spans="1:4" ht="17.25" customHeight="1" x14ac:dyDescent="0.2">
      <c r="A116" s="206" t="s">
        <v>193</v>
      </c>
      <c r="B116" s="59" t="s">
        <v>194</v>
      </c>
      <c r="C116" s="57" t="s">
        <v>14</v>
      </c>
      <c r="D116" s="182">
        <v>260</v>
      </c>
    </row>
    <row r="117" spans="1:4" ht="17.25" customHeight="1" x14ac:dyDescent="0.2">
      <c r="A117" s="206" t="s">
        <v>195</v>
      </c>
      <c r="B117" s="59" t="s">
        <v>196</v>
      </c>
      <c r="C117" s="57" t="s">
        <v>133</v>
      </c>
      <c r="D117" s="182">
        <v>150</v>
      </c>
    </row>
    <row r="118" spans="1:4" ht="17.25" customHeight="1" x14ac:dyDescent="0.2">
      <c r="A118" s="206" t="s">
        <v>197</v>
      </c>
      <c r="B118" s="59" t="s">
        <v>198</v>
      </c>
      <c r="C118" s="57" t="s">
        <v>160</v>
      </c>
      <c r="D118" s="182">
        <v>170</v>
      </c>
    </row>
    <row r="119" spans="1:4" ht="17.25" customHeight="1" x14ac:dyDescent="0.2">
      <c r="A119" s="206" t="s">
        <v>199</v>
      </c>
      <c r="B119" s="59" t="s">
        <v>200</v>
      </c>
      <c r="C119" s="57" t="s">
        <v>201</v>
      </c>
      <c r="D119" s="182">
        <v>350</v>
      </c>
    </row>
    <row r="120" spans="1:4" ht="17.25" customHeight="1" x14ac:dyDescent="0.2">
      <c r="A120" s="206" t="s">
        <v>202</v>
      </c>
      <c r="B120" s="59" t="s">
        <v>203</v>
      </c>
      <c r="C120" s="57" t="s">
        <v>204</v>
      </c>
      <c r="D120" s="182">
        <v>90</v>
      </c>
    </row>
    <row r="121" spans="1:4" ht="17.25" customHeight="1" x14ac:dyDescent="0.2">
      <c r="A121" s="206" t="s">
        <v>205</v>
      </c>
      <c r="B121" s="59" t="s">
        <v>206</v>
      </c>
      <c r="C121" s="57" t="s">
        <v>160</v>
      </c>
      <c r="D121" s="182">
        <v>260</v>
      </c>
    </row>
    <row r="122" spans="1:4" ht="17.25" customHeight="1" x14ac:dyDescent="0.2">
      <c r="A122" s="206" t="s">
        <v>207</v>
      </c>
      <c r="B122" s="59" t="s">
        <v>208</v>
      </c>
      <c r="C122" s="57" t="s">
        <v>54</v>
      </c>
      <c r="D122" s="182">
        <v>350</v>
      </c>
    </row>
    <row r="123" spans="1:4" ht="17.25" customHeight="1" x14ac:dyDescent="0.2">
      <c r="A123" s="206" t="s">
        <v>209</v>
      </c>
      <c r="B123" s="59" t="s">
        <v>210</v>
      </c>
      <c r="C123" s="57" t="s">
        <v>145</v>
      </c>
      <c r="D123" s="182">
        <v>160</v>
      </c>
    </row>
    <row r="124" spans="1:4" ht="17.25" customHeight="1" x14ac:dyDescent="0.2">
      <c r="A124" s="206" t="s">
        <v>211</v>
      </c>
      <c r="B124" s="59" t="s">
        <v>212</v>
      </c>
      <c r="C124" s="57" t="s">
        <v>163</v>
      </c>
      <c r="D124" s="182">
        <v>260</v>
      </c>
    </row>
    <row r="125" spans="1:4" ht="17.25" customHeight="1" x14ac:dyDescent="0.2">
      <c r="A125" s="206" t="s">
        <v>213</v>
      </c>
      <c r="B125" s="59" t="s">
        <v>214</v>
      </c>
      <c r="C125" s="57" t="s">
        <v>11</v>
      </c>
      <c r="D125" s="182">
        <v>170</v>
      </c>
    </row>
    <row r="126" spans="1:4" ht="17.25" customHeight="1" x14ac:dyDescent="0.2">
      <c r="A126" s="206" t="s">
        <v>215</v>
      </c>
      <c r="B126" s="59" t="s">
        <v>216</v>
      </c>
      <c r="C126" s="57" t="s">
        <v>145</v>
      </c>
      <c r="D126" s="182">
        <v>350</v>
      </c>
    </row>
    <row r="127" spans="1:4" ht="17.25" customHeight="1" x14ac:dyDescent="0.2">
      <c r="A127" s="206" t="s">
        <v>217</v>
      </c>
      <c r="B127" s="59" t="s">
        <v>218</v>
      </c>
      <c r="C127" s="57" t="s">
        <v>14</v>
      </c>
      <c r="D127" s="182">
        <v>130</v>
      </c>
    </row>
    <row r="128" spans="1:4" ht="17.25" customHeight="1" x14ac:dyDescent="0.2">
      <c r="A128" s="206" t="s">
        <v>219</v>
      </c>
      <c r="B128" s="59" t="s">
        <v>220</v>
      </c>
      <c r="C128" s="57" t="s">
        <v>221</v>
      </c>
      <c r="D128" s="182">
        <v>260</v>
      </c>
    </row>
    <row r="129" spans="1:4" ht="17.25" customHeight="1" x14ac:dyDescent="0.2">
      <c r="A129" s="206" t="s">
        <v>222</v>
      </c>
      <c r="B129" s="59" t="s">
        <v>223</v>
      </c>
      <c r="C129" s="57" t="s">
        <v>189</v>
      </c>
      <c r="D129" s="182">
        <v>300</v>
      </c>
    </row>
    <row r="130" spans="1:4" ht="17.25" customHeight="1" x14ac:dyDescent="0.2">
      <c r="A130" s="206" t="s">
        <v>224</v>
      </c>
      <c r="B130" s="59" t="s">
        <v>225</v>
      </c>
      <c r="C130" s="57" t="s">
        <v>142</v>
      </c>
      <c r="D130" s="182">
        <v>150</v>
      </c>
    </row>
    <row r="131" spans="1:4" ht="15.6" customHeight="1" x14ac:dyDescent="0.2">
      <c r="A131" s="206" t="s">
        <v>226</v>
      </c>
      <c r="B131" s="59" t="s">
        <v>227</v>
      </c>
      <c r="C131" s="57" t="s">
        <v>228</v>
      </c>
      <c r="D131" s="182">
        <v>330</v>
      </c>
    </row>
    <row r="132" spans="1:4" ht="46.15" customHeight="1" x14ac:dyDescent="0.2">
      <c r="A132" s="206" t="s">
        <v>229</v>
      </c>
      <c r="B132" s="207" t="s">
        <v>230</v>
      </c>
      <c r="C132" s="57" t="s">
        <v>11</v>
      </c>
      <c r="D132" s="182">
        <v>145</v>
      </c>
    </row>
    <row r="133" spans="1:4" ht="27.75" customHeight="1" x14ac:dyDescent="0.2">
      <c r="A133" s="206" t="s">
        <v>231</v>
      </c>
      <c r="B133" s="207" t="s">
        <v>232</v>
      </c>
      <c r="C133" s="57" t="s">
        <v>11</v>
      </c>
      <c r="D133" s="182">
        <v>1100</v>
      </c>
    </row>
    <row r="134" spans="1:4" ht="34.15" customHeight="1" x14ac:dyDescent="0.2">
      <c r="A134" s="206" t="s">
        <v>233</v>
      </c>
      <c r="B134" s="207" t="s">
        <v>234</v>
      </c>
      <c r="C134" s="57" t="s">
        <v>11</v>
      </c>
      <c r="D134" s="182">
        <v>1300</v>
      </c>
    </row>
    <row r="135" spans="1:4" x14ac:dyDescent="0.2">
      <c r="A135" s="553" t="s">
        <v>235</v>
      </c>
      <c r="B135" s="554"/>
      <c r="C135" s="57"/>
      <c r="D135" s="182"/>
    </row>
    <row r="136" spans="1:4" ht="27" customHeight="1" x14ac:dyDescent="0.2">
      <c r="A136" s="206" t="s">
        <v>236</v>
      </c>
      <c r="B136" s="207" t="s">
        <v>2089</v>
      </c>
      <c r="C136" s="57" t="s">
        <v>2090</v>
      </c>
      <c r="D136" s="182">
        <v>2000</v>
      </c>
    </row>
    <row r="137" spans="1:4" ht="18" customHeight="1" x14ac:dyDescent="0.2">
      <c r="A137" s="206" t="s">
        <v>239</v>
      </c>
      <c r="B137" s="59" t="s">
        <v>240</v>
      </c>
      <c r="C137" s="57" t="s">
        <v>14</v>
      </c>
      <c r="D137" s="182">
        <v>900</v>
      </c>
    </row>
    <row r="138" spans="1:4" ht="18" customHeight="1" x14ac:dyDescent="0.2">
      <c r="A138" s="206" t="s">
        <v>241</v>
      </c>
      <c r="B138" s="59" t="s">
        <v>242</v>
      </c>
      <c r="C138" s="57" t="s">
        <v>54</v>
      </c>
      <c r="D138" s="182">
        <v>260</v>
      </c>
    </row>
    <row r="139" spans="1:4" x14ac:dyDescent="0.2">
      <c r="A139" s="206" t="s">
        <v>243</v>
      </c>
      <c r="B139" s="59" t="s">
        <v>244</v>
      </c>
      <c r="C139" s="57" t="s">
        <v>245</v>
      </c>
      <c r="D139" s="182">
        <v>1050</v>
      </c>
    </row>
    <row r="140" spans="1:4" ht="18" customHeight="1" x14ac:dyDescent="0.2">
      <c r="A140" s="206" t="s">
        <v>246</v>
      </c>
      <c r="B140" s="59" t="s">
        <v>247</v>
      </c>
      <c r="C140" s="57" t="s">
        <v>14</v>
      </c>
      <c r="D140" s="182">
        <v>400</v>
      </c>
    </row>
    <row r="141" spans="1:4" ht="18" customHeight="1" x14ac:dyDescent="0.2">
      <c r="A141" s="206" t="s">
        <v>248</v>
      </c>
      <c r="B141" s="59" t="s">
        <v>249</v>
      </c>
      <c r="C141" s="57" t="s">
        <v>14</v>
      </c>
      <c r="D141" s="182">
        <v>650</v>
      </c>
    </row>
    <row r="142" spans="1:4" x14ac:dyDescent="0.2">
      <c r="A142" s="206" t="s">
        <v>250</v>
      </c>
      <c r="B142" s="59" t="s">
        <v>251</v>
      </c>
      <c r="C142" s="57" t="s">
        <v>14</v>
      </c>
      <c r="D142" s="182">
        <v>660</v>
      </c>
    </row>
    <row r="143" spans="1:4" ht="18" customHeight="1" x14ac:dyDescent="0.2">
      <c r="A143" s="206" t="s">
        <v>252</v>
      </c>
      <c r="B143" s="59" t="s">
        <v>253</v>
      </c>
      <c r="C143" s="57" t="s">
        <v>14</v>
      </c>
      <c r="D143" s="182">
        <v>200</v>
      </c>
    </row>
    <row r="144" spans="1:4" x14ac:dyDescent="0.2">
      <c r="A144" s="206" t="s">
        <v>254</v>
      </c>
      <c r="B144" s="59" t="s">
        <v>255</v>
      </c>
      <c r="C144" s="57" t="s">
        <v>14</v>
      </c>
      <c r="D144" s="182">
        <v>350</v>
      </c>
    </row>
    <row r="145" spans="1:4" x14ac:dyDescent="0.2">
      <c r="A145" s="206" t="s">
        <v>256</v>
      </c>
      <c r="B145" s="59" t="s">
        <v>257</v>
      </c>
      <c r="C145" s="57" t="s">
        <v>151</v>
      </c>
      <c r="D145" s="182">
        <v>170</v>
      </c>
    </row>
    <row r="146" spans="1:4" ht="18" customHeight="1" x14ac:dyDescent="0.2">
      <c r="A146" s="206" t="s">
        <v>258</v>
      </c>
      <c r="B146" s="59" t="s">
        <v>259</v>
      </c>
      <c r="C146" s="57" t="s">
        <v>14</v>
      </c>
      <c r="D146" s="182">
        <v>85</v>
      </c>
    </row>
    <row r="147" spans="1:4" ht="18" customHeight="1" x14ac:dyDescent="0.2">
      <c r="A147" s="206" t="s">
        <v>260</v>
      </c>
      <c r="B147" s="59" t="s">
        <v>261</v>
      </c>
      <c r="C147" s="57" t="s">
        <v>14</v>
      </c>
      <c r="D147" s="182">
        <v>85</v>
      </c>
    </row>
    <row r="148" spans="1:4" ht="16.149999999999999" customHeight="1" x14ac:dyDescent="0.2">
      <c r="A148" s="206" t="s">
        <v>262</v>
      </c>
      <c r="B148" s="59" t="s">
        <v>263</v>
      </c>
      <c r="C148" s="57" t="s">
        <v>14</v>
      </c>
      <c r="D148" s="182">
        <v>320</v>
      </c>
    </row>
    <row r="149" spans="1:4" ht="14.45" customHeight="1" x14ac:dyDescent="0.2">
      <c r="A149" s="206" t="s">
        <v>264</v>
      </c>
      <c r="B149" s="59" t="s">
        <v>265</v>
      </c>
      <c r="C149" s="57" t="s">
        <v>14</v>
      </c>
      <c r="D149" s="182">
        <v>150</v>
      </c>
    </row>
    <row r="150" spans="1:4" ht="18" customHeight="1" x14ac:dyDescent="0.2">
      <c r="A150" s="206" t="s">
        <v>266</v>
      </c>
      <c r="B150" s="59" t="s">
        <v>267</v>
      </c>
      <c r="C150" s="57" t="s">
        <v>14</v>
      </c>
      <c r="D150" s="182">
        <v>150</v>
      </c>
    </row>
    <row r="151" spans="1:4" ht="18" customHeight="1" x14ac:dyDescent="0.2">
      <c r="A151" s="206" t="s">
        <v>268</v>
      </c>
      <c r="B151" s="59" t="s">
        <v>269</v>
      </c>
      <c r="C151" s="57" t="s">
        <v>14</v>
      </c>
      <c r="D151" s="182">
        <v>170</v>
      </c>
    </row>
    <row r="152" spans="1:4" ht="18" customHeight="1" x14ac:dyDescent="0.2">
      <c r="A152" s="206" t="s">
        <v>270</v>
      </c>
      <c r="B152" s="59" t="s">
        <v>271</v>
      </c>
      <c r="C152" s="57" t="s">
        <v>14</v>
      </c>
      <c r="D152" s="182">
        <v>500</v>
      </c>
    </row>
    <row r="153" spans="1:4" ht="18" customHeight="1" x14ac:dyDescent="0.2">
      <c r="A153" s="206" t="s">
        <v>272</v>
      </c>
      <c r="B153" s="59" t="s">
        <v>273</v>
      </c>
      <c r="C153" s="57" t="s">
        <v>14</v>
      </c>
      <c r="D153" s="182">
        <v>500</v>
      </c>
    </row>
    <row r="154" spans="1:4" ht="18" customHeight="1" x14ac:dyDescent="0.2">
      <c r="A154" s="206" t="s">
        <v>274</v>
      </c>
      <c r="B154" s="59" t="s">
        <v>275</v>
      </c>
      <c r="C154" s="57" t="s">
        <v>276</v>
      </c>
      <c r="D154" s="182">
        <v>500</v>
      </c>
    </row>
    <row r="155" spans="1:4" ht="18" customHeight="1" x14ac:dyDescent="0.2">
      <c r="A155" s="206" t="s">
        <v>277</v>
      </c>
      <c r="B155" s="59" t="s">
        <v>278</v>
      </c>
      <c r="C155" s="57" t="s">
        <v>279</v>
      </c>
      <c r="D155" s="182">
        <v>370</v>
      </c>
    </row>
    <row r="156" spans="1:4" ht="18" customHeight="1" x14ac:dyDescent="0.2">
      <c r="A156" s="206" t="s">
        <v>280</v>
      </c>
      <c r="B156" s="59" t="s">
        <v>281</v>
      </c>
      <c r="C156" s="57" t="s">
        <v>14</v>
      </c>
      <c r="D156" s="182">
        <v>560</v>
      </c>
    </row>
    <row r="157" spans="1:4" ht="18" customHeight="1" x14ac:dyDescent="0.2">
      <c r="A157" s="206" t="s">
        <v>282</v>
      </c>
      <c r="B157" s="59" t="s">
        <v>283</v>
      </c>
      <c r="C157" s="57" t="s">
        <v>154</v>
      </c>
      <c r="D157" s="182">
        <v>300</v>
      </c>
    </row>
    <row r="158" spans="1:4" x14ac:dyDescent="0.2">
      <c r="A158" s="206" t="s">
        <v>284</v>
      </c>
      <c r="B158" s="59" t="s">
        <v>285</v>
      </c>
      <c r="C158" s="57" t="s">
        <v>221</v>
      </c>
      <c r="D158" s="182">
        <v>400</v>
      </c>
    </row>
    <row r="159" spans="1:4" ht="18" customHeight="1" x14ac:dyDescent="0.2">
      <c r="A159" s="206" t="s">
        <v>286</v>
      </c>
      <c r="B159" s="59" t="s">
        <v>287</v>
      </c>
      <c r="C159" s="57" t="s">
        <v>288</v>
      </c>
      <c r="D159" s="182">
        <v>125</v>
      </c>
    </row>
    <row r="160" spans="1:4" ht="18" customHeight="1" x14ac:dyDescent="0.2">
      <c r="A160" s="206" t="s">
        <v>289</v>
      </c>
      <c r="B160" s="59" t="s">
        <v>290</v>
      </c>
      <c r="C160" s="57" t="s">
        <v>151</v>
      </c>
      <c r="D160" s="182">
        <v>105</v>
      </c>
    </row>
    <row r="161" spans="1:4" ht="18" customHeight="1" x14ac:dyDescent="0.2">
      <c r="A161" s="206" t="s">
        <v>291</v>
      </c>
      <c r="B161" s="59" t="s">
        <v>292</v>
      </c>
      <c r="C161" s="57" t="s">
        <v>293</v>
      </c>
      <c r="D161" s="182">
        <v>340</v>
      </c>
    </row>
    <row r="162" spans="1:4" ht="18" customHeight="1" x14ac:dyDescent="0.2">
      <c r="A162" s="206" t="s">
        <v>294</v>
      </c>
      <c r="B162" s="59" t="s">
        <v>295</v>
      </c>
      <c r="C162" s="57" t="s">
        <v>296</v>
      </c>
      <c r="D162" s="182">
        <v>370</v>
      </c>
    </row>
    <row r="163" spans="1:4" ht="18" customHeight="1" x14ac:dyDescent="0.2">
      <c r="A163" s="206" t="s">
        <v>297</v>
      </c>
      <c r="B163" s="59" t="s">
        <v>298</v>
      </c>
      <c r="C163" s="57" t="s">
        <v>14</v>
      </c>
      <c r="D163" s="182">
        <v>180</v>
      </c>
    </row>
    <row r="164" spans="1:4" ht="18" customHeight="1" x14ac:dyDescent="0.2">
      <c r="A164" s="206" t="s">
        <v>299</v>
      </c>
      <c r="B164" s="59" t="s">
        <v>300</v>
      </c>
      <c r="C164" s="57" t="s">
        <v>14</v>
      </c>
      <c r="D164" s="182">
        <v>180</v>
      </c>
    </row>
    <row r="165" spans="1:4" x14ac:dyDescent="0.2">
      <c r="A165" s="206" t="s">
        <v>301</v>
      </c>
      <c r="B165" s="59" t="s">
        <v>302</v>
      </c>
      <c r="C165" s="57" t="s">
        <v>151</v>
      </c>
      <c r="D165" s="182">
        <v>1050</v>
      </c>
    </row>
    <row r="166" spans="1:4" ht="18" customHeight="1" x14ac:dyDescent="0.2">
      <c r="A166" s="206" t="s">
        <v>303</v>
      </c>
      <c r="B166" s="59" t="s">
        <v>304</v>
      </c>
      <c r="C166" s="57" t="s">
        <v>14</v>
      </c>
      <c r="D166" s="182">
        <v>520</v>
      </c>
    </row>
    <row r="167" spans="1:4" ht="18" customHeight="1" x14ac:dyDescent="0.2">
      <c r="A167" s="206" t="s">
        <v>305</v>
      </c>
      <c r="B167" s="59" t="s">
        <v>306</v>
      </c>
      <c r="C167" s="57" t="s">
        <v>14</v>
      </c>
      <c r="D167" s="182">
        <v>520</v>
      </c>
    </row>
    <row r="168" spans="1:4" x14ac:dyDescent="0.2">
      <c r="A168" s="206" t="s">
        <v>307</v>
      </c>
      <c r="B168" s="59" t="s">
        <v>308</v>
      </c>
      <c r="C168" s="57" t="s">
        <v>14</v>
      </c>
      <c r="D168" s="182">
        <v>130</v>
      </c>
    </row>
    <row r="169" spans="1:4" ht="18" customHeight="1" x14ac:dyDescent="0.2">
      <c r="A169" s="206" t="s">
        <v>309</v>
      </c>
      <c r="B169" s="59" t="s">
        <v>310</v>
      </c>
      <c r="C169" s="57" t="s">
        <v>14</v>
      </c>
      <c r="D169" s="182">
        <v>70</v>
      </c>
    </row>
    <row r="170" spans="1:4" ht="18" customHeight="1" x14ac:dyDescent="0.2">
      <c r="A170" s="206" t="s">
        <v>311</v>
      </c>
      <c r="B170" s="59" t="s">
        <v>312</v>
      </c>
      <c r="C170" s="57" t="s">
        <v>14</v>
      </c>
      <c r="D170" s="182">
        <v>70</v>
      </c>
    </row>
    <row r="171" spans="1:4" ht="16.149999999999999" customHeight="1" x14ac:dyDescent="0.2">
      <c r="A171" s="206" t="s">
        <v>313</v>
      </c>
      <c r="B171" s="59" t="s">
        <v>314</v>
      </c>
      <c r="C171" s="57" t="s">
        <v>315</v>
      </c>
      <c r="D171" s="182">
        <v>620</v>
      </c>
    </row>
    <row r="172" spans="1:4" ht="18" customHeight="1" x14ac:dyDescent="0.2">
      <c r="A172" s="206" t="s">
        <v>316</v>
      </c>
      <c r="B172" s="59" t="s">
        <v>317</v>
      </c>
      <c r="C172" s="57" t="s">
        <v>14</v>
      </c>
      <c r="D172" s="182">
        <v>260</v>
      </c>
    </row>
    <row r="173" spans="1:4" ht="18" customHeight="1" x14ac:dyDescent="0.2">
      <c r="A173" s="206" t="s">
        <v>318</v>
      </c>
      <c r="B173" s="59" t="s">
        <v>319</v>
      </c>
      <c r="C173" s="57" t="s">
        <v>14</v>
      </c>
      <c r="D173" s="182">
        <v>360</v>
      </c>
    </row>
    <row r="174" spans="1:4" x14ac:dyDescent="0.2">
      <c r="A174" s="206" t="s">
        <v>320</v>
      </c>
      <c r="B174" s="59" t="s">
        <v>321</v>
      </c>
      <c r="C174" s="57" t="s">
        <v>14</v>
      </c>
      <c r="D174" s="182">
        <v>520</v>
      </c>
    </row>
    <row r="175" spans="1:4" ht="18" customHeight="1" x14ac:dyDescent="0.2">
      <c r="A175" s="206" t="s">
        <v>322</v>
      </c>
      <c r="B175" s="59" t="s">
        <v>323</v>
      </c>
      <c r="C175" s="57" t="s">
        <v>14</v>
      </c>
      <c r="D175" s="182">
        <v>210</v>
      </c>
    </row>
    <row r="176" spans="1:4" ht="18" customHeight="1" x14ac:dyDescent="0.2">
      <c r="A176" s="206" t="s">
        <v>324</v>
      </c>
      <c r="B176" s="59" t="s">
        <v>325</v>
      </c>
      <c r="C176" s="57" t="s">
        <v>14</v>
      </c>
      <c r="D176" s="182">
        <v>300</v>
      </c>
    </row>
    <row r="177" spans="1:4" ht="18" customHeight="1" x14ac:dyDescent="0.2">
      <c r="A177" s="206" t="s">
        <v>326</v>
      </c>
      <c r="B177" s="59" t="s">
        <v>327</v>
      </c>
      <c r="C177" s="57" t="s">
        <v>133</v>
      </c>
      <c r="D177" s="182">
        <v>280</v>
      </c>
    </row>
    <row r="178" spans="1:4" ht="18" customHeight="1" x14ac:dyDescent="0.2">
      <c r="A178" s="206" t="s">
        <v>328</v>
      </c>
      <c r="B178" s="59" t="s">
        <v>329</v>
      </c>
      <c r="C178" s="57" t="s">
        <v>139</v>
      </c>
      <c r="D178" s="182">
        <v>260</v>
      </c>
    </row>
    <row r="179" spans="1:4" ht="18" customHeight="1" x14ac:dyDescent="0.2">
      <c r="A179" s="206" t="s">
        <v>330</v>
      </c>
      <c r="B179" s="59" t="s">
        <v>331</v>
      </c>
      <c r="C179" s="57" t="s">
        <v>14</v>
      </c>
      <c r="D179" s="182">
        <v>350</v>
      </c>
    </row>
    <row r="180" spans="1:4" ht="18" customHeight="1" x14ac:dyDescent="0.2">
      <c r="A180" s="206" t="s">
        <v>332</v>
      </c>
      <c r="B180" s="59" t="s">
        <v>333</v>
      </c>
      <c r="C180" s="57" t="s">
        <v>14</v>
      </c>
      <c r="D180" s="182">
        <v>260</v>
      </c>
    </row>
    <row r="181" spans="1:4" ht="18" customHeight="1" x14ac:dyDescent="0.2">
      <c r="A181" s="206" t="s">
        <v>334</v>
      </c>
      <c r="B181" s="59" t="s">
        <v>335</v>
      </c>
      <c r="C181" s="57" t="s">
        <v>14</v>
      </c>
      <c r="D181" s="182">
        <v>120</v>
      </c>
    </row>
    <row r="182" spans="1:4" ht="18" customHeight="1" x14ac:dyDescent="0.2">
      <c r="A182" s="206" t="s">
        <v>336</v>
      </c>
      <c r="B182" s="59" t="s">
        <v>337</v>
      </c>
      <c r="C182" s="57" t="s">
        <v>338</v>
      </c>
      <c r="D182" s="182">
        <v>270</v>
      </c>
    </row>
    <row r="183" spans="1:4" ht="18" customHeight="1" x14ac:dyDescent="0.2">
      <c r="A183" s="206" t="s">
        <v>339</v>
      </c>
      <c r="B183" s="59" t="s">
        <v>340</v>
      </c>
      <c r="C183" s="57" t="s">
        <v>341</v>
      </c>
      <c r="D183" s="182">
        <v>170</v>
      </c>
    </row>
    <row r="184" spans="1:4" ht="18" customHeight="1" x14ac:dyDescent="0.2">
      <c r="A184" s="206" t="s">
        <v>342</v>
      </c>
      <c r="B184" s="59" t="s">
        <v>343</v>
      </c>
      <c r="C184" s="57" t="s">
        <v>142</v>
      </c>
      <c r="D184" s="182">
        <v>260</v>
      </c>
    </row>
    <row r="185" spans="1:4" ht="17.45" customHeight="1" x14ac:dyDescent="0.2">
      <c r="A185" s="206" t="s">
        <v>344</v>
      </c>
      <c r="B185" s="59" t="s">
        <v>345</v>
      </c>
      <c r="C185" s="57" t="s">
        <v>14</v>
      </c>
      <c r="D185" s="182">
        <v>170</v>
      </c>
    </row>
    <row r="186" spans="1:4" ht="18" customHeight="1" x14ac:dyDescent="0.2">
      <c r="A186" s="206" t="s">
        <v>346</v>
      </c>
      <c r="B186" s="59" t="s">
        <v>347</v>
      </c>
      <c r="C186" s="57" t="s">
        <v>14</v>
      </c>
      <c r="D186" s="182">
        <v>520</v>
      </c>
    </row>
    <row r="187" spans="1:4" ht="18" customHeight="1" x14ac:dyDescent="0.2">
      <c r="A187" s="206" t="s">
        <v>348</v>
      </c>
      <c r="B187" s="59" t="s">
        <v>349</v>
      </c>
      <c r="C187" s="57" t="s">
        <v>350</v>
      </c>
      <c r="D187" s="182">
        <v>130</v>
      </c>
    </row>
    <row r="188" spans="1:4" ht="18" customHeight="1" x14ac:dyDescent="0.2">
      <c r="A188" s="206" t="s">
        <v>351</v>
      </c>
      <c r="B188" s="59" t="s">
        <v>352</v>
      </c>
      <c r="C188" s="57" t="s">
        <v>353</v>
      </c>
      <c r="D188" s="182">
        <v>54</v>
      </c>
    </row>
    <row r="189" spans="1:4" ht="17.45" customHeight="1" x14ac:dyDescent="0.2">
      <c r="A189" s="206" t="s">
        <v>354</v>
      </c>
      <c r="B189" s="59" t="s">
        <v>355</v>
      </c>
      <c r="C189" s="57" t="s">
        <v>276</v>
      </c>
      <c r="D189" s="182">
        <v>330</v>
      </c>
    </row>
    <row r="190" spans="1:4" ht="18" customHeight="1" x14ac:dyDescent="0.2">
      <c r="A190" s="206" t="s">
        <v>356</v>
      </c>
      <c r="B190" s="59" t="s">
        <v>357</v>
      </c>
      <c r="C190" s="57" t="s">
        <v>14</v>
      </c>
      <c r="D190" s="182">
        <v>520</v>
      </c>
    </row>
    <row r="191" spans="1:4" ht="18" customHeight="1" x14ac:dyDescent="0.2">
      <c r="A191" s="206" t="s">
        <v>358</v>
      </c>
      <c r="B191" s="59" t="s">
        <v>359</v>
      </c>
      <c r="C191" s="57" t="s">
        <v>14</v>
      </c>
      <c r="D191" s="182">
        <v>270</v>
      </c>
    </row>
    <row r="192" spans="1:4" ht="18" customHeight="1" x14ac:dyDescent="0.2">
      <c r="A192" s="206" t="s">
        <v>360</v>
      </c>
      <c r="B192" s="59" t="s">
        <v>361</v>
      </c>
      <c r="C192" s="57" t="s">
        <v>14</v>
      </c>
      <c r="D192" s="182">
        <v>160</v>
      </c>
    </row>
    <row r="193" spans="1:4" ht="18" customHeight="1" x14ac:dyDescent="0.2">
      <c r="A193" s="206" t="s">
        <v>362</v>
      </c>
      <c r="B193" s="59" t="s">
        <v>363</v>
      </c>
      <c r="C193" s="57" t="s">
        <v>160</v>
      </c>
      <c r="D193" s="182">
        <v>280</v>
      </c>
    </row>
    <row r="194" spans="1:4" ht="18" customHeight="1" x14ac:dyDescent="0.2">
      <c r="A194" s="206" t="s">
        <v>364</v>
      </c>
      <c r="B194" s="59" t="s">
        <v>365</v>
      </c>
      <c r="C194" s="57" t="s">
        <v>14</v>
      </c>
      <c r="D194" s="182">
        <v>280</v>
      </c>
    </row>
    <row r="195" spans="1:4" ht="15.6" customHeight="1" x14ac:dyDescent="0.2">
      <c r="A195" s="206" t="s">
        <v>366</v>
      </c>
      <c r="B195" s="59" t="s">
        <v>367</v>
      </c>
      <c r="C195" s="57" t="s">
        <v>14</v>
      </c>
      <c r="D195" s="182">
        <v>390</v>
      </c>
    </row>
    <row r="196" spans="1:4" ht="18" customHeight="1" x14ac:dyDescent="0.2">
      <c r="A196" s="206"/>
      <c r="B196" s="59" t="s">
        <v>368</v>
      </c>
      <c r="C196" s="57"/>
      <c r="D196" s="182"/>
    </row>
    <row r="197" spans="1:4" ht="18" customHeight="1" x14ac:dyDescent="0.2">
      <c r="A197" s="206" t="s">
        <v>369</v>
      </c>
      <c r="B197" s="59" t="s">
        <v>370</v>
      </c>
      <c r="C197" s="57" t="s">
        <v>14</v>
      </c>
      <c r="D197" s="182">
        <v>130</v>
      </c>
    </row>
    <row r="198" spans="1:4" ht="18" customHeight="1" x14ac:dyDescent="0.2">
      <c r="A198" s="206" t="s">
        <v>371</v>
      </c>
      <c r="B198" s="59" t="s">
        <v>372</v>
      </c>
      <c r="C198" s="57" t="s">
        <v>160</v>
      </c>
      <c r="D198" s="182">
        <v>650</v>
      </c>
    </row>
    <row r="199" spans="1:4" x14ac:dyDescent="0.2">
      <c r="A199" s="206" t="s">
        <v>373</v>
      </c>
      <c r="B199" s="59" t="s">
        <v>374</v>
      </c>
      <c r="C199" s="57" t="s">
        <v>54</v>
      </c>
      <c r="D199" s="182">
        <v>420</v>
      </c>
    </row>
    <row r="200" spans="1:4" ht="18" customHeight="1" x14ac:dyDescent="0.2">
      <c r="A200" s="206" t="s">
        <v>375</v>
      </c>
      <c r="B200" s="59" t="s">
        <v>376</v>
      </c>
      <c r="C200" s="57" t="s">
        <v>160</v>
      </c>
      <c r="D200" s="182">
        <v>520</v>
      </c>
    </row>
    <row r="201" spans="1:4" x14ac:dyDescent="0.2">
      <c r="A201" s="206" t="s">
        <v>377</v>
      </c>
      <c r="B201" s="59" t="s">
        <v>378</v>
      </c>
      <c r="C201" s="57"/>
      <c r="D201" s="182"/>
    </row>
    <row r="202" spans="1:4" x14ac:dyDescent="0.2">
      <c r="A202" s="206"/>
      <c r="B202" s="59" t="s">
        <v>379</v>
      </c>
      <c r="C202" s="57" t="s">
        <v>14</v>
      </c>
      <c r="D202" s="182">
        <v>260</v>
      </c>
    </row>
    <row r="203" spans="1:4" x14ac:dyDescent="0.2">
      <c r="A203" s="206" t="s">
        <v>380</v>
      </c>
      <c r="B203" s="59" t="s">
        <v>381</v>
      </c>
      <c r="C203" s="57" t="s">
        <v>14</v>
      </c>
      <c r="D203" s="182">
        <v>130</v>
      </c>
    </row>
    <row r="204" spans="1:4" x14ac:dyDescent="0.2">
      <c r="A204" s="206" t="s">
        <v>382</v>
      </c>
      <c r="B204" s="59" t="s">
        <v>383</v>
      </c>
      <c r="C204" s="57"/>
      <c r="D204" s="182"/>
    </row>
    <row r="205" spans="1:4" x14ac:dyDescent="0.2">
      <c r="A205" s="206"/>
      <c r="B205" s="59" t="s">
        <v>384</v>
      </c>
      <c r="C205" s="57" t="s">
        <v>14</v>
      </c>
      <c r="D205" s="182">
        <v>220</v>
      </c>
    </row>
    <row r="206" spans="1:4" ht="18" customHeight="1" x14ac:dyDescent="0.2">
      <c r="A206" s="206" t="s">
        <v>385</v>
      </c>
      <c r="B206" s="59" t="s">
        <v>386</v>
      </c>
      <c r="C206" s="57" t="s">
        <v>14</v>
      </c>
      <c r="D206" s="182">
        <v>130</v>
      </c>
    </row>
    <row r="207" spans="1:4" x14ac:dyDescent="0.2">
      <c r="A207" s="206" t="s">
        <v>387</v>
      </c>
      <c r="B207" s="59" t="s">
        <v>388</v>
      </c>
      <c r="C207" s="57" t="s">
        <v>14</v>
      </c>
      <c r="D207" s="182">
        <v>260</v>
      </c>
    </row>
    <row r="208" spans="1:4" x14ac:dyDescent="0.2">
      <c r="A208" s="206"/>
      <c r="B208" s="59" t="s">
        <v>389</v>
      </c>
      <c r="C208" s="57"/>
      <c r="D208" s="182"/>
    </row>
    <row r="209" spans="1:4" ht="18" customHeight="1" x14ac:dyDescent="0.2">
      <c r="A209" s="206" t="s">
        <v>390</v>
      </c>
      <c r="B209" s="59" t="s">
        <v>391</v>
      </c>
      <c r="C209" s="57" t="s">
        <v>14</v>
      </c>
      <c r="D209" s="182">
        <v>150</v>
      </c>
    </row>
    <row r="210" spans="1:4" x14ac:dyDescent="0.2">
      <c r="A210" s="206" t="s">
        <v>392</v>
      </c>
      <c r="B210" s="59" t="s">
        <v>393</v>
      </c>
      <c r="C210" s="57" t="s">
        <v>14</v>
      </c>
      <c r="D210" s="182">
        <v>130</v>
      </c>
    </row>
    <row r="211" spans="1:4" x14ac:dyDescent="0.2">
      <c r="A211" s="206"/>
      <c r="B211" s="59" t="s">
        <v>394</v>
      </c>
      <c r="C211" s="57"/>
      <c r="D211" s="182"/>
    </row>
    <row r="212" spans="1:4" ht="18" customHeight="1" x14ac:dyDescent="0.2">
      <c r="A212" s="206" t="s">
        <v>395</v>
      </c>
      <c r="B212" s="59" t="s">
        <v>396</v>
      </c>
      <c r="C212" s="57" t="s">
        <v>14</v>
      </c>
      <c r="D212" s="182">
        <v>260</v>
      </c>
    </row>
    <row r="213" spans="1:4" ht="18" customHeight="1" x14ac:dyDescent="0.2">
      <c r="A213" s="206" t="s">
        <v>397</v>
      </c>
      <c r="B213" s="59" t="s">
        <v>398</v>
      </c>
      <c r="C213" s="57" t="s">
        <v>14</v>
      </c>
      <c r="D213" s="182">
        <v>260</v>
      </c>
    </row>
    <row r="214" spans="1:4" ht="18" customHeight="1" x14ac:dyDescent="0.2">
      <c r="A214" s="206" t="s">
        <v>399</v>
      </c>
      <c r="B214" s="59" t="s">
        <v>400</v>
      </c>
      <c r="C214" s="57" t="s">
        <v>14</v>
      </c>
      <c r="D214" s="182">
        <v>480</v>
      </c>
    </row>
    <row r="215" spans="1:4" ht="18" customHeight="1" x14ac:dyDescent="0.2">
      <c r="A215" s="206" t="s">
        <v>401</v>
      </c>
      <c r="B215" s="59" t="s">
        <v>402</v>
      </c>
      <c r="C215" s="57" t="s">
        <v>14</v>
      </c>
      <c r="D215" s="182">
        <v>370</v>
      </c>
    </row>
    <row r="216" spans="1:4" ht="17.25" customHeight="1" x14ac:dyDescent="0.2">
      <c r="A216" s="206" t="s">
        <v>403</v>
      </c>
      <c r="B216" s="59" t="s">
        <v>404</v>
      </c>
      <c r="C216" s="57" t="s">
        <v>14</v>
      </c>
      <c r="D216" s="182">
        <v>220</v>
      </c>
    </row>
    <row r="217" spans="1:4" ht="17.25" customHeight="1" x14ac:dyDescent="0.2">
      <c r="A217" s="206" t="s">
        <v>405</v>
      </c>
      <c r="B217" s="59" t="s">
        <v>406</v>
      </c>
      <c r="C217" s="57" t="s">
        <v>160</v>
      </c>
      <c r="D217" s="182">
        <v>260</v>
      </c>
    </row>
    <row r="218" spans="1:4" ht="17.25" customHeight="1" x14ac:dyDescent="0.2">
      <c r="A218" s="206" t="s">
        <v>407</v>
      </c>
      <c r="B218" s="59" t="s">
        <v>408</v>
      </c>
      <c r="C218" s="57" t="s">
        <v>14</v>
      </c>
      <c r="D218" s="182">
        <v>1050</v>
      </c>
    </row>
    <row r="219" spans="1:4" ht="17.25" customHeight="1" x14ac:dyDescent="0.2">
      <c r="A219" s="206" t="s">
        <v>409</v>
      </c>
      <c r="B219" s="59" t="s">
        <v>410</v>
      </c>
      <c r="C219" s="57" t="s">
        <v>14</v>
      </c>
      <c r="D219" s="182">
        <v>1050</v>
      </c>
    </row>
    <row r="220" spans="1:4" ht="17.25" customHeight="1" x14ac:dyDescent="0.2">
      <c r="A220" s="206" t="s">
        <v>411</v>
      </c>
      <c r="B220" s="59" t="s">
        <v>412</v>
      </c>
      <c r="C220" s="57" t="s">
        <v>14</v>
      </c>
      <c r="D220" s="182">
        <v>180</v>
      </c>
    </row>
    <row r="221" spans="1:4" ht="17.25" customHeight="1" x14ac:dyDescent="0.2">
      <c r="A221" s="206" t="s">
        <v>413</v>
      </c>
      <c r="B221" s="59" t="s">
        <v>414</v>
      </c>
      <c r="C221" s="57" t="s">
        <v>14</v>
      </c>
      <c r="D221" s="182">
        <v>340</v>
      </c>
    </row>
    <row r="222" spans="1:4" ht="17.25" customHeight="1" x14ac:dyDescent="0.2">
      <c r="A222" s="206" t="s">
        <v>415</v>
      </c>
      <c r="B222" s="59" t="s">
        <v>416</v>
      </c>
      <c r="C222" s="57" t="s">
        <v>14</v>
      </c>
      <c r="D222" s="182">
        <v>520</v>
      </c>
    </row>
    <row r="223" spans="1:4" ht="17.25" customHeight="1" x14ac:dyDescent="0.2">
      <c r="A223" s="206" t="s">
        <v>417</v>
      </c>
      <c r="B223" s="59" t="s">
        <v>418</v>
      </c>
      <c r="C223" s="57" t="s">
        <v>14</v>
      </c>
      <c r="D223" s="182">
        <v>54</v>
      </c>
    </row>
    <row r="224" spans="1:4" ht="16.149999999999999" customHeight="1" x14ac:dyDescent="0.2">
      <c r="A224" s="206" t="s">
        <v>419</v>
      </c>
      <c r="B224" s="59" t="s">
        <v>420</v>
      </c>
      <c r="C224" s="57" t="s">
        <v>14</v>
      </c>
      <c r="D224" s="182">
        <v>340</v>
      </c>
    </row>
    <row r="225" spans="1:4" ht="30" customHeight="1" x14ac:dyDescent="0.2">
      <c r="A225" s="206" t="s">
        <v>421</v>
      </c>
      <c r="B225" s="207" t="s">
        <v>422</v>
      </c>
      <c r="C225" s="157" t="s">
        <v>423</v>
      </c>
      <c r="D225" s="182">
        <v>190</v>
      </c>
    </row>
    <row r="226" spans="1:4" ht="17.25" customHeight="1" x14ac:dyDescent="0.2">
      <c r="A226" s="206" t="s">
        <v>424</v>
      </c>
      <c r="B226" s="59" t="s">
        <v>425</v>
      </c>
      <c r="C226" s="57" t="s">
        <v>426</v>
      </c>
      <c r="D226" s="182">
        <v>205</v>
      </c>
    </row>
    <row r="227" spans="1:4" ht="17.25" customHeight="1" x14ac:dyDescent="0.2">
      <c r="A227" s="206" t="s">
        <v>427</v>
      </c>
      <c r="B227" s="59" t="s">
        <v>428</v>
      </c>
      <c r="C227" s="57" t="s">
        <v>429</v>
      </c>
      <c r="D227" s="182">
        <v>170</v>
      </c>
    </row>
    <row r="228" spans="1:4" ht="17.25" customHeight="1" x14ac:dyDescent="0.2">
      <c r="A228" s="206" t="s">
        <v>430</v>
      </c>
      <c r="B228" s="59" t="s">
        <v>431</v>
      </c>
      <c r="C228" s="57" t="s">
        <v>160</v>
      </c>
      <c r="D228" s="182">
        <v>1110</v>
      </c>
    </row>
    <row r="229" spans="1:4" ht="17.25" customHeight="1" x14ac:dyDescent="0.2">
      <c r="A229" s="206" t="s">
        <v>432</v>
      </c>
      <c r="B229" s="59" t="s">
        <v>433</v>
      </c>
      <c r="C229" s="57" t="s">
        <v>160</v>
      </c>
      <c r="D229" s="182">
        <v>190</v>
      </c>
    </row>
    <row r="230" spans="1:4" ht="17.25" customHeight="1" x14ac:dyDescent="0.2">
      <c r="A230" s="206" t="s">
        <v>434</v>
      </c>
      <c r="B230" s="59" t="s">
        <v>435</v>
      </c>
      <c r="C230" s="57" t="s">
        <v>160</v>
      </c>
      <c r="D230" s="182">
        <v>390</v>
      </c>
    </row>
    <row r="231" spans="1:4" ht="15" customHeight="1" x14ac:dyDescent="0.2">
      <c r="A231" s="206" t="s">
        <v>436</v>
      </c>
      <c r="B231" s="59" t="s">
        <v>437</v>
      </c>
      <c r="C231" s="57" t="s">
        <v>160</v>
      </c>
      <c r="D231" s="182">
        <v>120</v>
      </c>
    </row>
    <row r="232" spans="1:4" ht="28.15" customHeight="1" x14ac:dyDescent="0.2">
      <c r="A232" s="206" t="s">
        <v>438</v>
      </c>
      <c r="B232" s="207" t="s">
        <v>439</v>
      </c>
      <c r="C232" s="57" t="s">
        <v>160</v>
      </c>
      <c r="D232" s="182">
        <v>390</v>
      </c>
    </row>
    <row r="233" spans="1:4" ht="15" customHeight="1" x14ac:dyDescent="0.2">
      <c r="A233" s="206" t="s">
        <v>440</v>
      </c>
      <c r="B233" s="59" t="s">
        <v>441</v>
      </c>
      <c r="C233" s="57" t="s">
        <v>160</v>
      </c>
      <c r="D233" s="182">
        <v>400</v>
      </c>
    </row>
    <row r="234" spans="1:4" ht="17.25" customHeight="1" x14ac:dyDescent="0.2">
      <c r="A234" s="206" t="s">
        <v>442</v>
      </c>
      <c r="B234" s="59" t="s">
        <v>443</v>
      </c>
      <c r="C234" s="57" t="s">
        <v>160</v>
      </c>
      <c r="D234" s="182">
        <v>290</v>
      </c>
    </row>
    <row r="235" spans="1:4" ht="25.5" customHeight="1" x14ac:dyDescent="0.2">
      <c r="A235" s="206" t="s">
        <v>444</v>
      </c>
      <c r="B235" s="59" t="s">
        <v>445</v>
      </c>
      <c r="C235" s="57" t="s">
        <v>160</v>
      </c>
      <c r="D235" s="182">
        <v>145</v>
      </c>
    </row>
    <row r="236" spans="1:4" ht="30.75" customHeight="1" x14ac:dyDescent="0.2">
      <c r="A236" s="206" t="s">
        <v>446</v>
      </c>
      <c r="B236" s="207" t="s">
        <v>447</v>
      </c>
      <c r="C236" s="57" t="s">
        <v>160</v>
      </c>
      <c r="D236" s="182">
        <v>810</v>
      </c>
    </row>
    <row r="237" spans="1:4" ht="28.9" customHeight="1" x14ac:dyDescent="0.2">
      <c r="A237" s="206" t="s">
        <v>448</v>
      </c>
      <c r="B237" s="207" t="s">
        <v>449</v>
      </c>
      <c r="C237" s="57" t="s">
        <v>160</v>
      </c>
      <c r="D237" s="182">
        <v>380</v>
      </c>
    </row>
    <row r="238" spans="1:4" ht="15.75" customHeight="1" x14ac:dyDescent="0.2">
      <c r="A238" s="552" t="s">
        <v>450</v>
      </c>
      <c r="B238" s="552"/>
      <c r="C238" s="57"/>
      <c r="D238" s="182"/>
    </row>
    <row r="239" spans="1:4" ht="16.149999999999999" customHeight="1" x14ac:dyDescent="0.2">
      <c r="A239" s="206"/>
      <c r="B239" s="184" t="s">
        <v>451</v>
      </c>
      <c r="C239" s="57"/>
      <c r="D239" s="182"/>
    </row>
    <row r="240" spans="1:4" x14ac:dyDescent="0.2">
      <c r="A240" s="206" t="s">
        <v>452</v>
      </c>
      <c r="B240" s="168" t="s">
        <v>453</v>
      </c>
      <c r="C240" s="57"/>
      <c r="D240" s="182"/>
    </row>
    <row r="241" spans="1:4" ht="17.25" customHeight="1" x14ac:dyDescent="0.2">
      <c r="A241" s="206"/>
      <c r="B241" s="59" t="s">
        <v>454</v>
      </c>
      <c r="C241" s="57" t="s">
        <v>40</v>
      </c>
      <c r="D241" s="182">
        <v>2200</v>
      </c>
    </row>
    <row r="242" spans="1:4" ht="17.25" customHeight="1" x14ac:dyDescent="0.2">
      <c r="A242" s="206" t="s">
        <v>455</v>
      </c>
      <c r="B242" s="59" t="s">
        <v>456</v>
      </c>
      <c r="C242" s="57" t="s">
        <v>14</v>
      </c>
      <c r="D242" s="182">
        <v>560</v>
      </c>
    </row>
    <row r="243" spans="1:4" ht="17.25" customHeight="1" x14ac:dyDescent="0.2">
      <c r="A243" s="206" t="s">
        <v>457</v>
      </c>
      <c r="B243" s="59" t="s">
        <v>458</v>
      </c>
      <c r="C243" s="57"/>
      <c r="D243" s="182"/>
    </row>
    <row r="244" spans="1:4" ht="17.25" customHeight="1" x14ac:dyDescent="0.2">
      <c r="A244" s="206"/>
      <c r="B244" s="59" t="s">
        <v>459</v>
      </c>
      <c r="C244" s="57" t="s">
        <v>54</v>
      </c>
      <c r="D244" s="182">
        <v>500</v>
      </c>
    </row>
    <row r="245" spans="1:4" ht="17.25" customHeight="1" x14ac:dyDescent="0.2">
      <c r="A245" s="206" t="s">
        <v>460</v>
      </c>
      <c r="B245" s="59" t="s">
        <v>461</v>
      </c>
      <c r="C245" s="57" t="s">
        <v>14</v>
      </c>
      <c r="D245" s="182">
        <v>1470</v>
      </c>
    </row>
    <row r="246" spans="1:4" ht="17.25" customHeight="1" x14ac:dyDescent="0.2">
      <c r="A246" s="206" t="s">
        <v>462</v>
      </c>
      <c r="B246" s="59" t="s">
        <v>463</v>
      </c>
      <c r="C246" s="57" t="s">
        <v>163</v>
      </c>
      <c r="D246" s="182">
        <v>400</v>
      </c>
    </row>
    <row r="247" spans="1:4" ht="17.25" customHeight="1" x14ac:dyDescent="0.2">
      <c r="A247" s="206" t="s">
        <v>464</v>
      </c>
      <c r="B247" s="59" t="s">
        <v>465</v>
      </c>
      <c r="C247" s="57" t="s">
        <v>14</v>
      </c>
      <c r="D247" s="182">
        <v>550</v>
      </c>
    </row>
    <row r="248" spans="1:4" ht="17.25" customHeight="1" x14ac:dyDescent="0.2">
      <c r="A248" s="206" t="s">
        <v>466</v>
      </c>
      <c r="B248" s="59" t="s">
        <v>467</v>
      </c>
      <c r="C248" s="57" t="s">
        <v>350</v>
      </c>
      <c r="D248" s="182">
        <v>180</v>
      </c>
    </row>
    <row r="249" spans="1:4" ht="17.25" customHeight="1" x14ac:dyDescent="0.2">
      <c r="A249" s="206" t="s">
        <v>468</v>
      </c>
      <c r="B249" s="59" t="s">
        <v>469</v>
      </c>
      <c r="C249" s="57" t="s">
        <v>14</v>
      </c>
      <c r="D249" s="182">
        <v>410</v>
      </c>
    </row>
    <row r="250" spans="1:4" ht="18" customHeight="1" x14ac:dyDescent="0.2">
      <c r="A250" s="206" t="s">
        <v>470</v>
      </c>
      <c r="B250" s="59" t="s">
        <v>471</v>
      </c>
      <c r="C250" s="57" t="s">
        <v>288</v>
      </c>
      <c r="D250" s="182">
        <v>320</v>
      </c>
    </row>
    <row r="251" spans="1:4" ht="18" customHeight="1" x14ac:dyDescent="0.2">
      <c r="A251" s="206" t="s">
        <v>472</v>
      </c>
      <c r="B251" s="59" t="s">
        <v>473</v>
      </c>
      <c r="C251" s="57" t="s">
        <v>288</v>
      </c>
      <c r="D251" s="182">
        <v>260</v>
      </c>
    </row>
    <row r="252" spans="1:4" ht="18" customHeight="1" x14ac:dyDescent="0.2">
      <c r="A252" s="206" t="s">
        <v>474</v>
      </c>
      <c r="B252" s="59" t="s">
        <v>475</v>
      </c>
      <c r="C252" s="57" t="s">
        <v>133</v>
      </c>
      <c r="D252" s="182">
        <v>180</v>
      </c>
    </row>
    <row r="253" spans="1:4" ht="18" customHeight="1" x14ac:dyDescent="0.2">
      <c r="A253" s="206" t="s">
        <v>476</v>
      </c>
      <c r="B253" s="168" t="s">
        <v>477</v>
      </c>
      <c r="C253" s="57" t="s">
        <v>478</v>
      </c>
      <c r="D253" s="182">
        <v>1300</v>
      </c>
    </row>
    <row r="254" spans="1:4" ht="18" customHeight="1" x14ac:dyDescent="0.2">
      <c r="A254" s="206" t="s">
        <v>479</v>
      </c>
      <c r="B254" s="59" t="s">
        <v>480</v>
      </c>
      <c r="C254" s="57" t="s">
        <v>201</v>
      </c>
      <c r="D254" s="182">
        <v>540</v>
      </c>
    </row>
    <row r="255" spans="1:4" ht="18" customHeight="1" x14ac:dyDescent="0.2">
      <c r="A255" s="206" t="s">
        <v>481</v>
      </c>
      <c r="B255" s="59" t="s">
        <v>482</v>
      </c>
      <c r="C255" s="57" t="s">
        <v>14</v>
      </c>
      <c r="D255" s="182">
        <v>530</v>
      </c>
    </row>
    <row r="256" spans="1:4" ht="18" customHeight="1" x14ac:dyDescent="0.2">
      <c r="A256" s="206" t="s">
        <v>483</v>
      </c>
      <c r="B256" s="59" t="s">
        <v>484</v>
      </c>
      <c r="C256" s="57" t="s">
        <v>154</v>
      </c>
      <c r="D256" s="182">
        <v>350</v>
      </c>
    </row>
    <row r="257" spans="1:4" ht="18" customHeight="1" x14ac:dyDescent="0.2">
      <c r="A257" s="206" t="s">
        <v>485</v>
      </c>
      <c r="B257" s="59" t="s">
        <v>486</v>
      </c>
      <c r="C257" s="57" t="s">
        <v>14</v>
      </c>
      <c r="D257" s="182">
        <v>280</v>
      </c>
    </row>
    <row r="258" spans="1:4" ht="18" customHeight="1" x14ac:dyDescent="0.2">
      <c r="A258" s="206" t="s">
        <v>487</v>
      </c>
      <c r="B258" s="59" t="s">
        <v>488</v>
      </c>
      <c r="C258" s="57" t="s">
        <v>221</v>
      </c>
      <c r="D258" s="182">
        <v>750</v>
      </c>
    </row>
    <row r="259" spans="1:4" ht="18" customHeight="1" x14ac:dyDescent="0.2">
      <c r="A259" s="206" t="s">
        <v>489</v>
      </c>
      <c r="B259" s="59" t="s">
        <v>490</v>
      </c>
      <c r="C259" s="57" t="s">
        <v>14</v>
      </c>
      <c r="D259" s="182">
        <v>340</v>
      </c>
    </row>
    <row r="260" spans="1:4" ht="18" customHeight="1" x14ac:dyDescent="0.2">
      <c r="A260" s="206" t="s">
        <v>491</v>
      </c>
      <c r="B260" s="59" t="s">
        <v>492</v>
      </c>
      <c r="C260" s="57" t="s">
        <v>493</v>
      </c>
      <c r="D260" s="182">
        <v>165</v>
      </c>
    </row>
    <row r="261" spans="1:4" ht="18" customHeight="1" x14ac:dyDescent="0.2">
      <c r="A261" s="206" t="s">
        <v>494</v>
      </c>
      <c r="B261" s="59" t="s">
        <v>495</v>
      </c>
      <c r="C261" s="57" t="s">
        <v>151</v>
      </c>
      <c r="D261" s="182">
        <v>260</v>
      </c>
    </row>
    <row r="262" spans="1:4" ht="18" customHeight="1" x14ac:dyDescent="0.2">
      <c r="A262" s="206" t="s">
        <v>496</v>
      </c>
      <c r="B262" s="59" t="s">
        <v>340</v>
      </c>
      <c r="C262" s="57" t="s">
        <v>341</v>
      </c>
      <c r="D262" s="182">
        <v>170</v>
      </c>
    </row>
    <row r="263" spans="1:4" ht="18" customHeight="1" x14ac:dyDescent="0.2">
      <c r="A263" s="206" t="s">
        <v>497</v>
      </c>
      <c r="B263" s="59" t="s">
        <v>327</v>
      </c>
      <c r="C263" s="57" t="s">
        <v>133</v>
      </c>
      <c r="D263" s="182">
        <v>340</v>
      </c>
    </row>
    <row r="264" spans="1:4" ht="18" customHeight="1" x14ac:dyDescent="0.2">
      <c r="A264" s="206" t="s">
        <v>498</v>
      </c>
      <c r="B264" s="59" t="s">
        <v>499</v>
      </c>
      <c r="C264" s="57" t="s">
        <v>139</v>
      </c>
      <c r="D264" s="182">
        <v>170</v>
      </c>
    </row>
    <row r="265" spans="1:4" ht="18" customHeight="1" x14ac:dyDescent="0.2">
      <c r="A265" s="206" t="s">
        <v>500</v>
      </c>
      <c r="B265" s="59" t="s">
        <v>501</v>
      </c>
      <c r="C265" s="57" t="s">
        <v>228</v>
      </c>
      <c r="D265" s="182">
        <v>700</v>
      </c>
    </row>
    <row r="266" spans="1:4" ht="18" customHeight="1" x14ac:dyDescent="0.2">
      <c r="A266" s="206" t="s">
        <v>502</v>
      </c>
      <c r="B266" s="59" t="s">
        <v>503</v>
      </c>
      <c r="C266" s="57" t="s">
        <v>504</v>
      </c>
      <c r="D266" s="182">
        <v>740</v>
      </c>
    </row>
    <row r="267" spans="1:4" ht="18" customHeight="1" x14ac:dyDescent="0.2">
      <c r="A267" s="206" t="s">
        <v>505</v>
      </c>
      <c r="B267" s="59" t="s">
        <v>506</v>
      </c>
      <c r="C267" s="57" t="s">
        <v>507</v>
      </c>
      <c r="D267" s="182">
        <v>320</v>
      </c>
    </row>
    <row r="268" spans="1:4" ht="18" customHeight="1" x14ac:dyDescent="0.2">
      <c r="A268" s="206" t="s">
        <v>508</v>
      </c>
      <c r="B268" s="59" t="s">
        <v>509</v>
      </c>
      <c r="C268" s="57" t="s">
        <v>338</v>
      </c>
      <c r="D268" s="182">
        <v>450</v>
      </c>
    </row>
    <row r="269" spans="1:4" ht="18" customHeight="1" x14ac:dyDescent="0.2">
      <c r="A269" s="206" t="s">
        <v>510</v>
      </c>
      <c r="B269" s="59" t="s">
        <v>511</v>
      </c>
      <c r="C269" s="57" t="s">
        <v>151</v>
      </c>
      <c r="D269" s="182">
        <v>520</v>
      </c>
    </row>
    <row r="270" spans="1:4" ht="18" customHeight="1" x14ac:dyDescent="0.2">
      <c r="A270" s="206" t="s">
        <v>512</v>
      </c>
      <c r="B270" s="59" t="s">
        <v>513</v>
      </c>
      <c r="C270" s="57" t="s">
        <v>160</v>
      </c>
      <c r="D270" s="182">
        <v>790</v>
      </c>
    </row>
    <row r="271" spans="1:4" ht="18" customHeight="1" x14ac:dyDescent="0.2">
      <c r="A271" s="206" t="s">
        <v>514</v>
      </c>
      <c r="B271" s="59" t="s">
        <v>515</v>
      </c>
      <c r="C271" s="57" t="s">
        <v>142</v>
      </c>
      <c r="D271" s="182">
        <v>890</v>
      </c>
    </row>
    <row r="272" spans="1:4" ht="18" customHeight="1" x14ac:dyDescent="0.2">
      <c r="A272" s="206" t="s">
        <v>516</v>
      </c>
      <c r="B272" s="87" t="s">
        <v>517</v>
      </c>
      <c r="C272" s="57" t="s">
        <v>14</v>
      </c>
      <c r="D272" s="182">
        <v>680</v>
      </c>
    </row>
    <row r="273" spans="1:4" ht="15.75" customHeight="1" x14ac:dyDescent="0.2">
      <c r="A273" s="206" t="s">
        <v>518</v>
      </c>
      <c r="B273" s="59" t="s">
        <v>519</v>
      </c>
      <c r="C273" s="57" t="s">
        <v>160</v>
      </c>
      <c r="D273" s="182">
        <v>170</v>
      </c>
    </row>
    <row r="274" spans="1:4" ht="16.149999999999999" customHeight="1" x14ac:dyDescent="0.2">
      <c r="A274" s="206" t="s">
        <v>520</v>
      </c>
      <c r="B274" s="59" t="s">
        <v>2105</v>
      </c>
      <c r="C274" s="57"/>
      <c r="D274" s="182">
        <v>790</v>
      </c>
    </row>
    <row r="275" spans="1:4" x14ac:dyDescent="0.2">
      <c r="A275" s="206" t="s">
        <v>521</v>
      </c>
      <c r="B275" s="59" t="s">
        <v>522</v>
      </c>
      <c r="C275" s="57"/>
      <c r="D275" s="182"/>
    </row>
    <row r="276" spans="1:4" ht="16.149999999999999" customHeight="1" x14ac:dyDescent="0.2">
      <c r="A276" s="206"/>
      <c r="B276" s="59" t="s">
        <v>523</v>
      </c>
      <c r="C276" s="57" t="s">
        <v>14</v>
      </c>
      <c r="D276" s="182">
        <v>260</v>
      </c>
    </row>
    <row r="277" spans="1:4" ht="18" customHeight="1" x14ac:dyDescent="0.2">
      <c r="A277" s="206" t="s">
        <v>524</v>
      </c>
      <c r="B277" s="59" t="s">
        <v>525</v>
      </c>
      <c r="C277" s="57" t="s">
        <v>160</v>
      </c>
      <c r="D277" s="182">
        <v>170</v>
      </c>
    </row>
    <row r="278" spans="1:4" ht="18" customHeight="1" x14ac:dyDescent="0.2">
      <c r="A278" s="206" t="s">
        <v>526</v>
      </c>
      <c r="B278" s="59" t="s">
        <v>527</v>
      </c>
      <c r="C278" s="57" t="s">
        <v>14</v>
      </c>
      <c r="D278" s="182">
        <v>790</v>
      </c>
    </row>
    <row r="279" spans="1:4" ht="18" customHeight="1" x14ac:dyDescent="0.2">
      <c r="A279" s="206" t="s">
        <v>528</v>
      </c>
      <c r="B279" s="59" t="s">
        <v>529</v>
      </c>
      <c r="C279" s="57" t="s">
        <v>14</v>
      </c>
      <c r="D279" s="182">
        <v>540</v>
      </c>
    </row>
    <row r="280" spans="1:4" ht="18" customHeight="1" x14ac:dyDescent="0.2">
      <c r="A280" s="206" t="s">
        <v>530</v>
      </c>
      <c r="B280" s="59" t="s">
        <v>363</v>
      </c>
      <c r="C280" s="57" t="s">
        <v>14</v>
      </c>
      <c r="D280" s="182">
        <v>155</v>
      </c>
    </row>
    <row r="281" spans="1:4" ht="18" customHeight="1" x14ac:dyDescent="0.2">
      <c r="A281" s="206" t="s">
        <v>531</v>
      </c>
      <c r="B281" s="59" t="s">
        <v>532</v>
      </c>
      <c r="C281" s="57" t="s">
        <v>14</v>
      </c>
      <c r="D281" s="182">
        <v>330</v>
      </c>
    </row>
    <row r="282" spans="1:4" ht="18" customHeight="1" x14ac:dyDescent="0.2">
      <c r="A282" s="206" t="s">
        <v>533</v>
      </c>
      <c r="B282" s="59" t="s">
        <v>534</v>
      </c>
      <c r="C282" s="57" t="s">
        <v>14</v>
      </c>
      <c r="D282" s="182">
        <v>115</v>
      </c>
    </row>
    <row r="283" spans="1:4" ht="18" customHeight="1" x14ac:dyDescent="0.2">
      <c r="A283" s="206" t="s">
        <v>535</v>
      </c>
      <c r="B283" s="59" t="s">
        <v>536</v>
      </c>
      <c r="C283" s="57" t="s">
        <v>14</v>
      </c>
      <c r="D283" s="182">
        <v>315</v>
      </c>
    </row>
    <row r="284" spans="1:4" ht="18" customHeight="1" x14ac:dyDescent="0.2">
      <c r="A284" s="206" t="s">
        <v>537</v>
      </c>
      <c r="B284" s="59" t="s">
        <v>538</v>
      </c>
      <c r="C284" s="57" t="s">
        <v>14</v>
      </c>
      <c r="D284" s="182">
        <v>360</v>
      </c>
    </row>
    <row r="285" spans="1:4" ht="18" customHeight="1" x14ac:dyDescent="0.2">
      <c r="A285" s="206" t="s">
        <v>539</v>
      </c>
      <c r="B285" s="59" t="s">
        <v>540</v>
      </c>
      <c r="C285" s="57" t="s">
        <v>14</v>
      </c>
      <c r="D285" s="182">
        <v>320</v>
      </c>
    </row>
    <row r="286" spans="1:4" ht="18" customHeight="1" x14ac:dyDescent="0.2">
      <c r="A286" s="206" t="s">
        <v>541</v>
      </c>
      <c r="B286" s="59" t="s">
        <v>542</v>
      </c>
      <c r="C286" s="57" t="s">
        <v>14</v>
      </c>
      <c r="D286" s="182">
        <v>180</v>
      </c>
    </row>
    <row r="287" spans="1:4" ht="18" customHeight="1" x14ac:dyDescent="0.2">
      <c r="A287" s="206" t="s">
        <v>543</v>
      </c>
      <c r="B287" s="59" t="s">
        <v>544</v>
      </c>
      <c r="C287" s="57" t="s">
        <v>14</v>
      </c>
      <c r="D287" s="182">
        <v>130</v>
      </c>
    </row>
    <row r="288" spans="1:4" ht="18" customHeight="1" x14ac:dyDescent="0.2">
      <c r="A288" s="206" t="s">
        <v>545</v>
      </c>
      <c r="B288" s="59" t="s">
        <v>546</v>
      </c>
      <c r="C288" s="57" t="s">
        <v>14</v>
      </c>
      <c r="D288" s="182">
        <v>135</v>
      </c>
    </row>
    <row r="289" spans="1:4" ht="18" customHeight="1" x14ac:dyDescent="0.2">
      <c r="A289" s="206" t="s">
        <v>547</v>
      </c>
      <c r="B289" s="59" t="s">
        <v>548</v>
      </c>
      <c r="C289" s="57" t="s">
        <v>14</v>
      </c>
      <c r="D289" s="182">
        <v>420</v>
      </c>
    </row>
    <row r="290" spans="1:4" ht="18" customHeight="1" x14ac:dyDescent="0.2">
      <c r="A290" s="206" t="s">
        <v>549</v>
      </c>
      <c r="B290" s="59" t="s">
        <v>550</v>
      </c>
      <c r="C290" s="57" t="s">
        <v>14</v>
      </c>
      <c r="D290" s="182">
        <v>790</v>
      </c>
    </row>
    <row r="291" spans="1:4" ht="18" customHeight="1" x14ac:dyDescent="0.2">
      <c r="A291" s="206" t="s">
        <v>551</v>
      </c>
      <c r="B291" s="59" t="s">
        <v>552</v>
      </c>
      <c r="C291" s="57" t="s">
        <v>14</v>
      </c>
      <c r="D291" s="182">
        <v>1300</v>
      </c>
    </row>
    <row r="292" spans="1:4" ht="18" customHeight="1" x14ac:dyDescent="0.2">
      <c r="A292" s="206" t="s">
        <v>553</v>
      </c>
      <c r="B292" s="59" t="s">
        <v>554</v>
      </c>
      <c r="C292" s="57" t="s">
        <v>14</v>
      </c>
      <c r="D292" s="182">
        <v>1050</v>
      </c>
    </row>
    <row r="293" spans="1:4" ht="18" customHeight="1" x14ac:dyDescent="0.2">
      <c r="A293" s="206" t="s">
        <v>555</v>
      </c>
      <c r="B293" s="59" t="s">
        <v>556</v>
      </c>
      <c r="C293" s="57" t="s">
        <v>14</v>
      </c>
      <c r="D293" s="182">
        <v>260</v>
      </c>
    </row>
    <row r="294" spans="1:4" ht="16.899999999999999" customHeight="1" x14ac:dyDescent="0.2">
      <c r="A294" s="206" t="s">
        <v>557</v>
      </c>
      <c r="B294" s="59" t="s">
        <v>558</v>
      </c>
      <c r="C294" s="57" t="s">
        <v>14</v>
      </c>
      <c r="D294" s="182">
        <v>1550</v>
      </c>
    </row>
    <row r="295" spans="1:4" ht="18" customHeight="1" x14ac:dyDescent="0.2">
      <c r="A295" s="206" t="s">
        <v>559</v>
      </c>
      <c r="B295" s="59" t="s">
        <v>560</v>
      </c>
      <c r="C295" s="57" t="s">
        <v>14</v>
      </c>
      <c r="D295" s="182">
        <v>790</v>
      </c>
    </row>
    <row r="296" spans="1:4" ht="18" customHeight="1" x14ac:dyDescent="0.2">
      <c r="A296" s="206" t="s">
        <v>561</v>
      </c>
      <c r="B296" s="59" t="s">
        <v>542</v>
      </c>
      <c r="C296" s="57" t="s">
        <v>14</v>
      </c>
      <c r="D296" s="182">
        <v>180</v>
      </c>
    </row>
    <row r="297" spans="1:4" ht="18" customHeight="1" x14ac:dyDescent="0.2">
      <c r="A297" s="206" t="s">
        <v>562</v>
      </c>
      <c r="B297" s="59" t="s">
        <v>563</v>
      </c>
      <c r="C297" s="57" t="s">
        <v>14</v>
      </c>
      <c r="D297" s="182">
        <v>175</v>
      </c>
    </row>
    <row r="298" spans="1:4" ht="18" customHeight="1" x14ac:dyDescent="0.2">
      <c r="A298" s="206" t="s">
        <v>564</v>
      </c>
      <c r="B298" s="59" t="s">
        <v>565</v>
      </c>
      <c r="C298" s="57" t="s">
        <v>14</v>
      </c>
      <c r="D298" s="182">
        <v>1310</v>
      </c>
    </row>
    <row r="299" spans="1:4" s="48" customFormat="1" ht="30.6" customHeight="1" x14ac:dyDescent="0.2">
      <c r="A299" s="180" t="s">
        <v>566</v>
      </c>
      <c r="B299" s="187" t="s">
        <v>567</v>
      </c>
      <c r="C299" s="103" t="s">
        <v>14</v>
      </c>
      <c r="D299" s="182">
        <v>240</v>
      </c>
    </row>
    <row r="300" spans="1:4" s="48" customFormat="1" ht="18.75" customHeight="1" x14ac:dyDescent="0.2">
      <c r="A300" s="188"/>
      <c r="B300" s="189" t="s">
        <v>568</v>
      </c>
      <c r="C300" s="103"/>
      <c r="D300" s="182"/>
    </row>
    <row r="301" spans="1:4" s="48" customFormat="1" ht="18.75" customHeight="1" x14ac:dyDescent="0.2">
      <c r="A301" s="193" t="s">
        <v>2074</v>
      </c>
      <c r="B301" s="208" t="s">
        <v>2106</v>
      </c>
      <c r="C301" s="57" t="s">
        <v>573</v>
      </c>
      <c r="D301" s="182">
        <v>220</v>
      </c>
    </row>
    <row r="302" spans="1:4" s="48" customFormat="1" ht="18.75" customHeight="1" x14ac:dyDescent="0.2">
      <c r="A302" s="206" t="s">
        <v>2075</v>
      </c>
      <c r="B302" s="194" t="s">
        <v>2085</v>
      </c>
      <c r="C302" s="57" t="s">
        <v>40</v>
      </c>
      <c r="D302" s="182">
        <v>1100</v>
      </c>
    </row>
    <row r="303" spans="1:4" s="48" customFormat="1" ht="18.75" customHeight="1" x14ac:dyDescent="0.2">
      <c r="A303" s="206" t="s">
        <v>2107</v>
      </c>
      <c r="B303" s="208" t="s">
        <v>569</v>
      </c>
      <c r="C303" s="57" t="s">
        <v>14</v>
      </c>
      <c r="D303" s="182">
        <v>3960</v>
      </c>
    </row>
    <row r="304" spans="1:4" s="48" customFormat="1" ht="18.600000000000001" customHeight="1" x14ac:dyDescent="0.2">
      <c r="A304" s="555" t="s">
        <v>2109</v>
      </c>
      <c r="B304" s="557" t="s">
        <v>2110</v>
      </c>
      <c r="C304" s="558" t="s">
        <v>14</v>
      </c>
      <c r="D304" s="543">
        <v>1650</v>
      </c>
    </row>
    <row r="305" spans="1:4" s="48" customFormat="1" ht="24" customHeight="1" x14ac:dyDescent="0.2">
      <c r="A305" s="556"/>
      <c r="B305" s="557"/>
      <c r="C305" s="559"/>
      <c r="D305" s="544"/>
    </row>
    <row r="306" spans="1:4" s="48" customFormat="1" ht="16.149999999999999" customHeight="1" x14ac:dyDescent="0.2">
      <c r="A306" s="206" t="s">
        <v>2111</v>
      </c>
      <c r="B306" s="208" t="s">
        <v>2112</v>
      </c>
      <c r="C306" s="57" t="s">
        <v>14</v>
      </c>
      <c r="D306" s="182">
        <v>880</v>
      </c>
    </row>
    <row r="307" spans="1:4" s="48" customFormat="1" ht="15" customHeight="1" x14ac:dyDescent="0.2">
      <c r="A307" s="206" t="s">
        <v>2113</v>
      </c>
      <c r="B307" s="208" t="s">
        <v>2108</v>
      </c>
      <c r="C307" s="57" t="s">
        <v>14</v>
      </c>
      <c r="D307" s="182">
        <v>1100</v>
      </c>
    </row>
    <row r="308" spans="1:4" s="48" customFormat="1" ht="18" customHeight="1" x14ac:dyDescent="0.2">
      <c r="A308" s="206" t="s">
        <v>2114</v>
      </c>
      <c r="B308" s="208" t="s">
        <v>571</v>
      </c>
      <c r="C308" s="57" t="s">
        <v>14</v>
      </c>
      <c r="D308" s="182">
        <v>880</v>
      </c>
    </row>
    <row r="309" spans="1:4" s="48" customFormat="1" ht="18" customHeight="1" x14ac:dyDescent="0.2">
      <c r="A309" s="206" t="s">
        <v>2115</v>
      </c>
      <c r="B309" s="208" t="s">
        <v>2116</v>
      </c>
      <c r="C309" s="57" t="s">
        <v>14</v>
      </c>
      <c r="D309" s="182">
        <v>2970</v>
      </c>
    </row>
    <row r="310" spans="1:4" s="48" customFormat="1" ht="14.25" customHeight="1" x14ac:dyDescent="0.2">
      <c r="A310" s="206" t="s">
        <v>2117</v>
      </c>
      <c r="B310" s="208" t="s">
        <v>2118</v>
      </c>
      <c r="C310" s="57" t="s">
        <v>14</v>
      </c>
      <c r="D310" s="182">
        <v>550</v>
      </c>
    </row>
    <row r="311" spans="1:4" s="48" customFormat="1" ht="14.25" customHeight="1" x14ac:dyDescent="0.2">
      <c r="A311" s="206" t="s">
        <v>2119</v>
      </c>
      <c r="B311" s="208" t="s">
        <v>2076</v>
      </c>
      <c r="C311" s="57" t="s">
        <v>14</v>
      </c>
      <c r="D311" s="182">
        <v>1100</v>
      </c>
    </row>
    <row r="312" spans="1:4" s="48" customFormat="1" ht="14.25" customHeight="1" x14ac:dyDescent="0.2">
      <c r="A312" s="206" t="s">
        <v>2120</v>
      </c>
      <c r="B312" s="208" t="s">
        <v>2077</v>
      </c>
      <c r="C312" s="57" t="s">
        <v>14</v>
      </c>
      <c r="D312" s="182">
        <v>880</v>
      </c>
    </row>
    <row r="313" spans="1:4" s="48" customFormat="1" ht="14.25" customHeight="1" x14ac:dyDescent="0.2">
      <c r="A313" s="206" t="s">
        <v>2121</v>
      </c>
      <c r="B313" s="208" t="s">
        <v>2078</v>
      </c>
      <c r="C313" s="57" t="s">
        <v>14</v>
      </c>
      <c r="D313" s="182">
        <v>1100</v>
      </c>
    </row>
    <row r="314" spans="1:4" s="48" customFormat="1" ht="14.25" customHeight="1" x14ac:dyDescent="0.2">
      <c r="A314" s="206" t="s">
        <v>2122</v>
      </c>
      <c r="B314" s="210" t="s">
        <v>572</v>
      </c>
      <c r="C314" s="57" t="s">
        <v>14</v>
      </c>
      <c r="D314" s="182">
        <v>1870</v>
      </c>
    </row>
    <row r="315" spans="1:4" s="48" customFormat="1" ht="14.25" customHeight="1" x14ac:dyDescent="0.2">
      <c r="A315" s="206" t="s">
        <v>2123</v>
      </c>
      <c r="B315" s="210" t="s">
        <v>574</v>
      </c>
      <c r="C315" s="57" t="s">
        <v>14</v>
      </c>
      <c r="D315" s="182">
        <v>1870</v>
      </c>
    </row>
    <row r="316" spans="1:4" s="48" customFormat="1" ht="16.5" customHeight="1" x14ac:dyDescent="0.2">
      <c r="A316" s="206" t="s">
        <v>2124</v>
      </c>
      <c r="B316" s="210" t="s">
        <v>575</v>
      </c>
      <c r="C316" s="57" t="s">
        <v>14</v>
      </c>
      <c r="D316" s="182">
        <v>1650</v>
      </c>
    </row>
    <row r="317" spans="1:4" s="48" customFormat="1" ht="16.5" customHeight="1" x14ac:dyDescent="0.2">
      <c r="A317" s="206" t="s">
        <v>2125</v>
      </c>
      <c r="B317" s="210" t="s">
        <v>576</v>
      </c>
      <c r="C317" s="57" t="s">
        <v>14</v>
      </c>
      <c r="D317" s="182">
        <v>1760</v>
      </c>
    </row>
    <row r="318" spans="1:4" s="48" customFormat="1" ht="16.5" customHeight="1" x14ac:dyDescent="0.2">
      <c r="A318" s="206" t="s">
        <v>2126</v>
      </c>
      <c r="B318" s="210" t="s">
        <v>577</v>
      </c>
      <c r="C318" s="57" t="s">
        <v>14</v>
      </c>
      <c r="D318" s="182">
        <v>1430</v>
      </c>
    </row>
    <row r="319" spans="1:4" s="48" customFormat="1" ht="16.5" customHeight="1" x14ac:dyDescent="0.2">
      <c r="A319" s="206" t="s">
        <v>2127</v>
      </c>
      <c r="B319" s="210" t="s">
        <v>578</v>
      </c>
      <c r="C319" s="57" t="s">
        <v>14</v>
      </c>
      <c r="D319" s="182">
        <v>1760</v>
      </c>
    </row>
    <row r="320" spans="1:4" s="48" customFormat="1" ht="16.5" customHeight="1" x14ac:dyDescent="0.2">
      <c r="A320" s="206" t="s">
        <v>2128</v>
      </c>
      <c r="B320" s="208" t="s">
        <v>579</v>
      </c>
      <c r="C320" s="57" t="s">
        <v>14</v>
      </c>
      <c r="D320" s="182">
        <v>2420</v>
      </c>
    </row>
    <row r="321" spans="1:5" s="48" customFormat="1" ht="16.5" customHeight="1" x14ac:dyDescent="0.2">
      <c r="A321" s="206" t="s">
        <v>2129</v>
      </c>
      <c r="B321" s="210" t="s">
        <v>580</v>
      </c>
      <c r="C321" s="57" t="s">
        <v>14</v>
      </c>
      <c r="D321" s="182">
        <v>1430</v>
      </c>
    </row>
    <row r="322" spans="1:5" s="48" customFormat="1" ht="16.5" customHeight="1" x14ac:dyDescent="0.2">
      <c r="A322" s="206" t="s">
        <v>2130</v>
      </c>
      <c r="B322" s="210" t="s">
        <v>581</v>
      </c>
      <c r="C322" s="57" t="s">
        <v>14</v>
      </c>
      <c r="D322" s="182">
        <v>2200</v>
      </c>
      <c r="E322" s="192"/>
    </row>
    <row r="323" spans="1:5" s="48" customFormat="1" ht="16.5" customHeight="1" x14ac:dyDescent="0.2">
      <c r="A323" s="206" t="s">
        <v>2131</v>
      </c>
      <c r="B323" s="210" t="s">
        <v>582</v>
      </c>
      <c r="C323" s="57" t="s">
        <v>14</v>
      </c>
      <c r="D323" s="182">
        <v>1100</v>
      </c>
    </row>
    <row r="324" spans="1:5" s="48" customFormat="1" ht="16.5" customHeight="1" x14ac:dyDescent="0.2">
      <c r="A324" s="206" t="s">
        <v>2132</v>
      </c>
      <c r="B324" s="210" t="s">
        <v>583</v>
      </c>
      <c r="C324" s="57" t="s">
        <v>14</v>
      </c>
      <c r="D324" s="182">
        <v>1760</v>
      </c>
    </row>
    <row r="325" spans="1:5" s="48" customFormat="1" ht="16.5" customHeight="1" x14ac:dyDescent="0.2">
      <c r="A325" s="206" t="s">
        <v>2133</v>
      </c>
      <c r="B325" s="210" t="s">
        <v>584</v>
      </c>
      <c r="C325" s="57" t="s">
        <v>14</v>
      </c>
      <c r="D325" s="182">
        <v>990</v>
      </c>
    </row>
    <row r="326" spans="1:5" s="48" customFormat="1" ht="16.5" customHeight="1" x14ac:dyDescent="0.2">
      <c r="A326" s="206" t="s">
        <v>2134</v>
      </c>
      <c r="B326" s="210" t="s">
        <v>585</v>
      </c>
      <c r="C326" s="57" t="s">
        <v>14</v>
      </c>
      <c r="D326" s="182">
        <v>990</v>
      </c>
    </row>
    <row r="327" spans="1:5" s="48" customFormat="1" ht="16.5" customHeight="1" x14ac:dyDescent="0.2">
      <c r="A327" s="206" t="s">
        <v>2135</v>
      </c>
      <c r="B327" s="210" t="s">
        <v>586</v>
      </c>
      <c r="C327" s="57" t="s">
        <v>14</v>
      </c>
      <c r="D327" s="182">
        <v>605</v>
      </c>
    </row>
    <row r="328" spans="1:5" s="48" customFormat="1" ht="16.5" customHeight="1" x14ac:dyDescent="0.2">
      <c r="A328" s="206" t="s">
        <v>2136</v>
      </c>
      <c r="B328" s="208" t="s">
        <v>570</v>
      </c>
      <c r="C328" s="195" t="s">
        <v>2079</v>
      </c>
      <c r="D328" s="182">
        <v>2970</v>
      </c>
    </row>
    <row r="329" spans="1:5" s="48" customFormat="1" ht="16.5" customHeight="1" x14ac:dyDescent="0.2">
      <c r="A329" s="206" t="s">
        <v>2137</v>
      </c>
      <c r="B329" s="208" t="s">
        <v>2138</v>
      </c>
      <c r="C329" s="195" t="s">
        <v>2079</v>
      </c>
      <c r="D329" s="182">
        <v>2860</v>
      </c>
    </row>
    <row r="330" spans="1:5" s="48" customFormat="1" ht="17.45" customHeight="1" x14ac:dyDescent="0.2">
      <c r="A330" s="206" t="s">
        <v>2139</v>
      </c>
      <c r="B330" s="208" t="s">
        <v>2081</v>
      </c>
      <c r="C330" s="57" t="s">
        <v>14</v>
      </c>
      <c r="D330" s="182">
        <v>2750</v>
      </c>
    </row>
    <row r="331" spans="1:5" s="48" customFormat="1" ht="18.600000000000001" customHeight="1" x14ac:dyDescent="0.2">
      <c r="A331" s="206" t="s">
        <v>2140</v>
      </c>
      <c r="B331" s="208" t="s">
        <v>2082</v>
      </c>
      <c r="C331" s="57" t="s">
        <v>14</v>
      </c>
      <c r="D331" s="182">
        <v>1650</v>
      </c>
    </row>
    <row r="332" spans="1:5" s="48" customFormat="1" ht="18.600000000000001" customHeight="1" x14ac:dyDescent="0.2">
      <c r="A332" s="206" t="s">
        <v>2141</v>
      </c>
      <c r="B332" s="208" t="s">
        <v>2084</v>
      </c>
      <c r="C332" s="57" t="s">
        <v>573</v>
      </c>
      <c r="D332" s="182">
        <v>1100</v>
      </c>
    </row>
    <row r="333" spans="1:5" s="48" customFormat="1" ht="18.600000000000001" customHeight="1" x14ac:dyDescent="0.2">
      <c r="A333" s="206" t="s">
        <v>2142</v>
      </c>
      <c r="B333" s="194" t="s">
        <v>2086</v>
      </c>
      <c r="C333" s="57" t="s">
        <v>14</v>
      </c>
      <c r="D333" s="182">
        <v>3300</v>
      </c>
    </row>
    <row r="334" spans="1:5" s="48" customFormat="1" ht="18.600000000000001" customHeight="1" x14ac:dyDescent="0.2">
      <c r="A334" s="206" t="s">
        <v>2143</v>
      </c>
      <c r="B334" s="194" t="s">
        <v>2087</v>
      </c>
      <c r="C334" s="57" t="s">
        <v>14</v>
      </c>
      <c r="D334" s="182">
        <v>4400</v>
      </c>
    </row>
    <row r="335" spans="1:5" s="48" customFormat="1" ht="18.600000000000001" customHeight="1" x14ac:dyDescent="0.2">
      <c r="A335" s="206" t="s">
        <v>2144</v>
      </c>
      <c r="B335" s="194" t="s">
        <v>2088</v>
      </c>
      <c r="C335" s="57" t="s">
        <v>14</v>
      </c>
      <c r="D335" s="182">
        <v>5500</v>
      </c>
    </row>
    <row r="336" spans="1:5" s="48" customFormat="1" ht="18.600000000000001" customHeight="1" x14ac:dyDescent="0.2">
      <c r="A336" s="206" t="s">
        <v>2145</v>
      </c>
      <c r="B336" s="210" t="s">
        <v>2080</v>
      </c>
      <c r="C336" s="57" t="s">
        <v>14</v>
      </c>
      <c r="D336" s="182">
        <v>550</v>
      </c>
    </row>
    <row r="337" spans="1:8" s="48" customFormat="1" ht="18.600000000000001" customHeight="1" x14ac:dyDescent="0.2">
      <c r="A337" s="206" t="s">
        <v>2146</v>
      </c>
      <c r="B337" s="210" t="s">
        <v>2083</v>
      </c>
      <c r="C337" s="57" t="s">
        <v>14</v>
      </c>
      <c r="D337" s="182">
        <v>550</v>
      </c>
    </row>
    <row r="338" spans="1:8" s="48" customFormat="1" ht="16.5" customHeight="1" x14ac:dyDescent="0.2">
      <c r="A338" s="206" t="s">
        <v>2147</v>
      </c>
      <c r="B338" s="210" t="s">
        <v>2148</v>
      </c>
      <c r="C338" s="57" t="s">
        <v>14</v>
      </c>
      <c r="D338" s="182">
        <v>7150</v>
      </c>
    </row>
    <row r="339" spans="1:8" s="48" customFormat="1" ht="16.5" customHeight="1" x14ac:dyDescent="0.2">
      <c r="A339" s="206" t="s">
        <v>2149</v>
      </c>
      <c r="B339" s="210" t="s">
        <v>2150</v>
      </c>
      <c r="C339" s="57" t="s">
        <v>14</v>
      </c>
      <c r="D339" s="182">
        <v>4550</v>
      </c>
    </row>
    <row r="340" spans="1:8" s="48" customFormat="1" ht="21" customHeight="1" x14ac:dyDescent="0.2">
      <c r="A340" s="545" t="s">
        <v>587</v>
      </c>
      <c r="B340" s="545"/>
      <c r="C340" s="103"/>
      <c r="D340" s="182"/>
    </row>
    <row r="341" spans="1:8" s="48" customFormat="1" ht="15" customHeight="1" x14ac:dyDescent="0.2">
      <c r="A341" s="180" t="s">
        <v>588</v>
      </c>
      <c r="B341" s="181" t="s">
        <v>2071</v>
      </c>
      <c r="C341" s="103" t="s">
        <v>163</v>
      </c>
      <c r="D341" s="182">
        <v>470</v>
      </c>
    </row>
    <row r="342" spans="1:8" s="48" customFormat="1" ht="15" customHeight="1" x14ac:dyDescent="0.2">
      <c r="A342" s="180" t="s">
        <v>589</v>
      </c>
      <c r="B342" s="190" t="s">
        <v>590</v>
      </c>
      <c r="C342" s="103" t="s">
        <v>14</v>
      </c>
      <c r="D342" s="182">
        <v>750</v>
      </c>
      <c r="E342" s="1"/>
      <c r="F342" s="1"/>
      <c r="G342" s="1"/>
      <c r="H342" s="1"/>
    </row>
    <row r="343" spans="1:8" s="48" customFormat="1" ht="15" customHeight="1" x14ac:dyDescent="0.2">
      <c r="A343" s="550" t="s">
        <v>2069</v>
      </c>
      <c r="B343" s="549"/>
      <c r="C343" s="551"/>
      <c r="D343" s="182"/>
      <c r="E343" s="1"/>
      <c r="F343" s="1"/>
      <c r="G343" s="1"/>
      <c r="H343" s="1"/>
    </row>
    <row r="344" spans="1:8" s="48" customFormat="1" ht="15" customHeight="1" x14ac:dyDescent="0.2">
      <c r="A344" s="180" t="s">
        <v>591</v>
      </c>
      <c r="B344" s="181" t="s">
        <v>592</v>
      </c>
      <c r="C344" s="103"/>
      <c r="D344" s="182"/>
      <c r="E344" s="1"/>
      <c r="F344" s="1"/>
      <c r="G344" s="1"/>
      <c r="H344" s="1"/>
    </row>
    <row r="345" spans="1:8" s="48" customFormat="1" ht="15" customHeight="1" x14ac:dyDescent="0.2">
      <c r="A345" s="180"/>
      <c r="B345" s="181" t="s">
        <v>2070</v>
      </c>
      <c r="C345" s="103" t="s">
        <v>593</v>
      </c>
      <c r="D345" s="182">
        <v>1500</v>
      </c>
      <c r="E345" s="1"/>
      <c r="F345" s="1"/>
      <c r="G345" s="1"/>
      <c r="H345" s="1"/>
    </row>
    <row r="346" spans="1:8" s="48" customFormat="1" ht="15" customHeight="1" x14ac:dyDescent="0.2">
      <c r="A346" s="180"/>
      <c r="B346" s="102" t="s">
        <v>594</v>
      </c>
      <c r="C346" s="103" t="s">
        <v>14</v>
      </c>
      <c r="D346" s="182">
        <v>1750</v>
      </c>
      <c r="E346" s="1"/>
      <c r="F346" s="1"/>
      <c r="G346" s="1"/>
      <c r="H346" s="1"/>
    </row>
    <row r="347" spans="1:8" ht="15" customHeight="1" x14ac:dyDescent="0.2">
      <c r="A347" s="206"/>
      <c r="B347" s="93" t="s">
        <v>595</v>
      </c>
      <c r="C347" s="57" t="s">
        <v>14</v>
      </c>
      <c r="D347" s="182">
        <v>2100</v>
      </c>
    </row>
    <row r="348" spans="1:8" ht="15.6" customHeight="1" x14ac:dyDescent="0.2">
      <c r="A348" s="206"/>
      <c r="B348" s="93" t="s">
        <v>596</v>
      </c>
      <c r="C348" s="57" t="s">
        <v>14</v>
      </c>
      <c r="D348" s="182">
        <v>2500</v>
      </c>
    </row>
    <row r="349" spans="1:8" ht="15" customHeight="1" x14ac:dyDescent="0.2">
      <c r="A349" s="206" t="s">
        <v>597</v>
      </c>
      <c r="B349" s="163" t="s">
        <v>598</v>
      </c>
      <c r="C349" s="57"/>
      <c r="D349" s="182"/>
    </row>
    <row r="350" spans="1:8" ht="15" customHeight="1" x14ac:dyDescent="0.2">
      <c r="A350" s="206"/>
      <c r="B350" s="59" t="s">
        <v>2072</v>
      </c>
      <c r="C350" s="57" t="s">
        <v>599</v>
      </c>
      <c r="D350" s="182">
        <v>450</v>
      </c>
    </row>
    <row r="351" spans="1:8" ht="15" customHeight="1" x14ac:dyDescent="0.2">
      <c r="A351" s="206"/>
      <c r="B351" s="140" t="s">
        <v>600</v>
      </c>
      <c r="C351" s="57" t="s">
        <v>14</v>
      </c>
      <c r="D351" s="182">
        <v>530</v>
      </c>
    </row>
    <row r="352" spans="1:8" ht="15" customHeight="1" x14ac:dyDescent="0.2">
      <c r="A352" s="206"/>
      <c r="B352" s="140" t="s">
        <v>601</v>
      </c>
      <c r="C352" s="57" t="s">
        <v>14</v>
      </c>
      <c r="D352" s="182">
        <v>620</v>
      </c>
    </row>
    <row r="353" spans="1:4" ht="18.75" customHeight="1" x14ac:dyDescent="0.2">
      <c r="A353" s="206"/>
      <c r="B353" s="140" t="s">
        <v>602</v>
      </c>
      <c r="C353" s="57" t="s">
        <v>14</v>
      </c>
      <c r="D353" s="182">
        <v>750</v>
      </c>
    </row>
    <row r="354" spans="1:4" ht="15" customHeight="1" x14ac:dyDescent="0.2">
      <c r="A354" s="206" t="s">
        <v>603</v>
      </c>
      <c r="B354" s="163" t="s">
        <v>2092</v>
      </c>
      <c r="C354" s="57" t="s">
        <v>604</v>
      </c>
      <c r="D354" s="182">
        <v>490</v>
      </c>
    </row>
    <row r="355" spans="1:4" ht="19.5" customHeight="1" x14ac:dyDescent="0.2">
      <c r="A355" s="206"/>
      <c r="B355" s="140" t="s">
        <v>2091</v>
      </c>
      <c r="C355" s="57" t="s">
        <v>14</v>
      </c>
      <c r="D355" s="182">
        <v>680</v>
      </c>
    </row>
    <row r="356" spans="1:4" ht="21" customHeight="1" x14ac:dyDescent="0.2">
      <c r="A356" s="206" t="s">
        <v>605</v>
      </c>
      <c r="B356" s="168" t="s">
        <v>606</v>
      </c>
      <c r="C356" s="57" t="s">
        <v>607</v>
      </c>
      <c r="D356" s="182">
        <v>340</v>
      </c>
    </row>
    <row r="357" spans="1:4" ht="15" customHeight="1" x14ac:dyDescent="0.2">
      <c r="A357" s="206"/>
      <c r="B357" s="59" t="s">
        <v>608</v>
      </c>
      <c r="C357" s="57"/>
      <c r="D357" s="182"/>
    </row>
    <row r="358" spans="1:4" x14ac:dyDescent="0.2">
      <c r="A358" s="206" t="s">
        <v>609</v>
      </c>
      <c r="B358" s="59" t="s">
        <v>610</v>
      </c>
      <c r="C358" s="57" t="s">
        <v>573</v>
      </c>
      <c r="D358" s="182">
        <v>260</v>
      </c>
    </row>
    <row r="359" spans="1:4" ht="14.25" customHeight="1" x14ac:dyDescent="0.2">
      <c r="A359" s="206"/>
      <c r="B359" s="59" t="s">
        <v>611</v>
      </c>
      <c r="C359" s="57"/>
      <c r="D359" s="182"/>
    </row>
    <row r="360" spans="1:4" x14ac:dyDescent="0.2">
      <c r="A360" s="206"/>
      <c r="B360" s="59" t="s">
        <v>612</v>
      </c>
      <c r="C360" s="57"/>
      <c r="D360" s="182"/>
    </row>
    <row r="361" spans="1:4" x14ac:dyDescent="0.2">
      <c r="A361" s="206" t="s">
        <v>613</v>
      </c>
      <c r="B361" s="163" t="s">
        <v>614</v>
      </c>
      <c r="C361" s="57" t="s">
        <v>573</v>
      </c>
      <c r="D361" s="182">
        <v>175</v>
      </c>
    </row>
    <row r="362" spans="1:4" ht="20.45" customHeight="1" x14ac:dyDescent="0.2">
      <c r="A362" s="206"/>
      <c r="B362" s="163" t="s">
        <v>615</v>
      </c>
      <c r="C362" s="57"/>
      <c r="D362" s="182"/>
    </row>
    <row r="363" spans="1:4" ht="15.75" customHeight="1" x14ac:dyDescent="0.2">
      <c r="A363" s="206" t="s">
        <v>616</v>
      </c>
      <c r="B363" s="163" t="s">
        <v>617</v>
      </c>
      <c r="C363" s="57" t="s">
        <v>14</v>
      </c>
      <c r="D363" s="182">
        <v>130</v>
      </c>
    </row>
    <row r="364" spans="1:4" ht="18" customHeight="1" x14ac:dyDescent="0.2">
      <c r="A364" s="206"/>
      <c r="B364" s="163" t="s">
        <v>618</v>
      </c>
      <c r="C364" s="57"/>
      <c r="D364" s="182"/>
    </row>
    <row r="365" spans="1:4" ht="15.75" customHeight="1" x14ac:dyDescent="0.2">
      <c r="A365" s="206" t="s">
        <v>619</v>
      </c>
      <c r="B365" s="163" t="s">
        <v>620</v>
      </c>
      <c r="C365" s="57"/>
      <c r="D365" s="182"/>
    </row>
    <row r="366" spans="1:4" ht="15.75" customHeight="1" x14ac:dyDescent="0.2">
      <c r="A366" s="206"/>
      <c r="B366" s="163" t="s">
        <v>621</v>
      </c>
      <c r="C366" s="57"/>
      <c r="D366" s="182"/>
    </row>
    <row r="367" spans="1:4" ht="23.25" customHeight="1" x14ac:dyDescent="0.2">
      <c r="A367" s="206"/>
      <c r="B367" s="163" t="s">
        <v>622</v>
      </c>
      <c r="C367" s="57" t="s">
        <v>78</v>
      </c>
      <c r="D367" s="182">
        <v>340</v>
      </c>
    </row>
    <row r="368" spans="1:4" ht="23.25" customHeight="1" x14ac:dyDescent="0.2">
      <c r="A368" s="206" t="s">
        <v>623</v>
      </c>
      <c r="B368" s="59" t="s">
        <v>624</v>
      </c>
      <c r="C368" s="57" t="s">
        <v>14</v>
      </c>
      <c r="D368" s="182">
        <v>540</v>
      </c>
    </row>
    <row r="369" spans="1:4" ht="23.25" customHeight="1" x14ac:dyDescent="0.2">
      <c r="A369" s="206" t="s">
        <v>625</v>
      </c>
      <c r="B369" s="59" t="s">
        <v>626</v>
      </c>
      <c r="C369" s="57" t="s">
        <v>20</v>
      </c>
      <c r="D369" s="182">
        <v>200</v>
      </c>
    </row>
    <row r="370" spans="1:4" ht="23.25" customHeight="1" x14ac:dyDescent="0.2">
      <c r="A370" s="206" t="s">
        <v>627</v>
      </c>
      <c r="B370" s="59" t="s">
        <v>628</v>
      </c>
      <c r="C370" s="57" t="s">
        <v>14</v>
      </c>
      <c r="D370" s="182">
        <v>270</v>
      </c>
    </row>
    <row r="371" spans="1:4" ht="23.25" customHeight="1" x14ac:dyDescent="0.2">
      <c r="A371" s="206" t="s">
        <v>629</v>
      </c>
      <c r="B371" s="168" t="s">
        <v>630</v>
      </c>
      <c r="C371" s="57" t="s">
        <v>14</v>
      </c>
      <c r="D371" s="182">
        <v>100</v>
      </c>
    </row>
    <row r="372" spans="1:4" ht="15.75" customHeight="1" x14ac:dyDescent="0.2">
      <c r="A372" s="206" t="s">
        <v>631</v>
      </c>
      <c r="B372" s="59" t="s">
        <v>2073</v>
      </c>
      <c r="C372" s="57" t="s">
        <v>163</v>
      </c>
      <c r="D372" s="182">
        <v>760</v>
      </c>
    </row>
    <row r="373" spans="1:4" ht="15.75" customHeight="1" x14ac:dyDescent="0.2">
      <c r="A373" s="206"/>
      <c r="B373" s="140" t="s">
        <v>632</v>
      </c>
      <c r="C373" s="57" t="s">
        <v>14</v>
      </c>
      <c r="D373" s="182">
        <v>880</v>
      </c>
    </row>
    <row r="374" spans="1:4" ht="18" customHeight="1" x14ac:dyDescent="0.2">
      <c r="A374" s="206"/>
      <c r="B374" s="140" t="s">
        <v>633</v>
      </c>
      <c r="C374" s="57" t="s">
        <v>14</v>
      </c>
      <c r="D374" s="182">
        <v>970</v>
      </c>
    </row>
    <row r="375" spans="1:4" ht="17.25" customHeight="1" x14ac:dyDescent="0.2">
      <c r="A375" s="206" t="s">
        <v>634</v>
      </c>
      <c r="B375" s="59" t="s">
        <v>635</v>
      </c>
      <c r="C375" s="57" t="s">
        <v>163</v>
      </c>
      <c r="D375" s="182">
        <v>90</v>
      </c>
    </row>
    <row r="376" spans="1:4" ht="17.25" customHeight="1" x14ac:dyDescent="0.2">
      <c r="A376" s="206"/>
      <c r="B376" s="140" t="s">
        <v>632</v>
      </c>
      <c r="C376" s="57" t="s">
        <v>14</v>
      </c>
      <c r="D376" s="182">
        <v>160</v>
      </c>
    </row>
    <row r="377" spans="1:4" ht="16.149999999999999" customHeight="1" x14ac:dyDescent="0.2">
      <c r="A377" s="206"/>
      <c r="B377" s="140" t="s">
        <v>633</v>
      </c>
      <c r="C377" s="57" t="s">
        <v>14</v>
      </c>
      <c r="D377" s="182">
        <v>170</v>
      </c>
    </row>
    <row r="378" spans="1:4" ht="12.75" customHeight="1" x14ac:dyDescent="0.2">
      <c r="A378" s="206" t="s">
        <v>636</v>
      </c>
      <c r="B378" s="163" t="s">
        <v>637</v>
      </c>
      <c r="C378" s="57" t="s">
        <v>20</v>
      </c>
      <c r="D378" s="182">
        <v>260</v>
      </c>
    </row>
    <row r="379" spans="1:4" ht="14.45" customHeight="1" x14ac:dyDescent="0.2">
      <c r="A379" s="206"/>
      <c r="B379" s="163" t="s">
        <v>638</v>
      </c>
      <c r="C379" s="57"/>
      <c r="D379" s="182"/>
    </row>
    <row r="380" spans="1:4" ht="12" customHeight="1" x14ac:dyDescent="0.2">
      <c r="A380" s="206" t="s">
        <v>639</v>
      </c>
      <c r="B380" s="168" t="s">
        <v>640</v>
      </c>
      <c r="C380" s="57"/>
      <c r="D380" s="182"/>
    </row>
    <row r="381" spans="1:4" ht="13.15" customHeight="1" x14ac:dyDescent="0.2">
      <c r="A381" s="206"/>
      <c r="B381" s="59" t="s">
        <v>641</v>
      </c>
      <c r="C381" s="57" t="s">
        <v>573</v>
      </c>
      <c r="D381" s="182">
        <v>170</v>
      </c>
    </row>
    <row r="382" spans="1:4" ht="17.25" customHeight="1" x14ac:dyDescent="0.2">
      <c r="A382" s="206" t="s">
        <v>642</v>
      </c>
      <c r="B382" s="59" t="s">
        <v>643</v>
      </c>
      <c r="C382" s="57" t="s">
        <v>69</v>
      </c>
      <c r="D382" s="182">
        <v>410</v>
      </c>
    </row>
    <row r="383" spans="1:4" ht="18.75" customHeight="1" x14ac:dyDescent="0.2">
      <c r="A383" s="206" t="s">
        <v>644</v>
      </c>
      <c r="B383" s="59" t="s">
        <v>645</v>
      </c>
      <c r="C383" s="57" t="s">
        <v>646</v>
      </c>
      <c r="D383" s="182">
        <v>410</v>
      </c>
    </row>
    <row r="384" spans="1:4" ht="24" customHeight="1" x14ac:dyDescent="0.2">
      <c r="A384" s="208" t="s">
        <v>647</v>
      </c>
      <c r="B384" s="59"/>
      <c r="C384" s="57"/>
      <c r="D384" s="182"/>
    </row>
    <row r="385" spans="1:3" x14ac:dyDescent="0.2">
      <c r="A385" s="8"/>
      <c r="C385" s="203"/>
    </row>
    <row r="386" spans="1:3" x14ac:dyDescent="0.2">
      <c r="A386" s="8"/>
      <c r="C386" s="203"/>
    </row>
    <row r="387" spans="1:3" x14ac:dyDescent="0.2">
      <c r="A387" s="8"/>
      <c r="C387" s="203"/>
    </row>
    <row r="388" spans="1:3" x14ac:dyDescent="0.2">
      <c r="A388" s="8"/>
      <c r="C388" s="203"/>
    </row>
    <row r="389" spans="1:3" customFormat="1" ht="21" customHeight="1" x14ac:dyDescent="0.2">
      <c r="A389" t="s">
        <v>2151</v>
      </c>
      <c r="B389" s="196" t="s">
        <v>2152</v>
      </c>
      <c r="C389" s="203" t="s">
        <v>2153</v>
      </c>
    </row>
  </sheetData>
  <mergeCells count="21">
    <mergeCell ref="A343:C343"/>
    <mergeCell ref="A73:C73"/>
    <mergeCell ref="A74:C74"/>
    <mergeCell ref="A75:C75"/>
    <mergeCell ref="A76:C76"/>
    <mergeCell ref="A81:B81"/>
    <mergeCell ref="A135:B135"/>
    <mergeCell ref="A238:B238"/>
    <mergeCell ref="A304:A305"/>
    <mergeCell ref="B304:B305"/>
    <mergeCell ref="C304:C305"/>
    <mergeCell ref="D304:D305"/>
    <mergeCell ref="A340:B340"/>
    <mergeCell ref="A6:C6"/>
    <mergeCell ref="A9:A12"/>
    <mergeCell ref="B9:B12"/>
    <mergeCell ref="C9:C12"/>
    <mergeCell ref="D9:D12"/>
    <mergeCell ref="A7:D7"/>
    <mergeCell ref="A13:C13"/>
    <mergeCell ref="A72:C72"/>
  </mergeCells>
  <printOptions horizontalCentered="1"/>
  <pageMargins left="0.6692913385826772" right="0.27559055118110237" top="0.39370078740157483" bottom="0.43307086614173229" header="0.74803149606299213" footer="0.19685039370078741"/>
  <pageSetup paperSize="9" scale="85" fitToHeight="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Разд 2</vt:lpstr>
      <vt:lpstr>Разд 3</vt:lpstr>
      <vt:lpstr>разд. 4</vt:lpstr>
      <vt:lpstr>Разд 5</vt:lpstr>
      <vt:lpstr>Разд 7 с доп</vt:lpstr>
      <vt:lpstr>разд. 6 (9)</vt:lpstr>
      <vt:lpstr>Разд 10</vt:lpstr>
      <vt:lpstr>'Разд 10'!Заголовки_для_печати</vt:lpstr>
      <vt:lpstr>'Разд 2'!Заголовки_для_печати</vt:lpstr>
      <vt:lpstr>'Разд 3'!Заголовки_для_печати</vt:lpstr>
      <vt:lpstr>'Разд 5'!Заголовки_для_печати</vt:lpstr>
      <vt:lpstr>'Разд 7 с доп'!Заголовки_для_печати</vt:lpstr>
      <vt:lpstr>'разд. 4'!Заголовки_для_печати</vt:lpstr>
      <vt:lpstr>'разд. 6 (9)'!Заголовки_для_печати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Кловацкая</dc:creator>
  <cp:lastModifiedBy>user</cp:lastModifiedBy>
  <cp:lastPrinted>2023-02-17T05:08:46Z</cp:lastPrinted>
  <dcterms:created xsi:type="dcterms:W3CDTF">2022-01-10T07:05:35Z</dcterms:created>
  <dcterms:modified xsi:type="dcterms:W3CDTF">2023-02-27T10:10:28Z</dcterms:modified>
</cp:coreProperties>
</file>